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\Websites\andywillan.com\downloads\"/>
    </mc:Choice>
  </mc:AlternateContent>
  <bookViews>
    <workbookView xWindow="0" yWindow="132" windowWidth="19152" windowHeight="11316"/>
  </bookViews>
  <sheets>
    <sheet name="INB Plot" sheetId="1" r:id="rId1"/>
    <sheet name="VOI Plots" sheetId="2" r:id="rId2"/>
  </sheets>
  <calcPr calcId="152511"/>
</workbook>
</file>

<file path=xl/calcChain.xml><?xml version="1.0" encoding="utf-8"?>
<calcChain xmlns="http://schemas.openxmlformats.org/spreadsheetml/2006/main">
  <c r="T45" i="1" l="1"/>
  <c r="A517" i="2"/>
  <c r="C30" i="1" s="1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2" i="2" l="1"/>
  <c r="A234" i="1"/>
  <c r="C24" i="1" s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T46" i="1"/>
  <c r="A235" i="1" l="1"/>
  <c r="B8" i="2"/>
  <c r="B7" i="2"/>
  <c r="B6" i="2"/>
  <c r="B5" i="2"/>
  <c r="B517" i="2" l="1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G6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F5" i="2" l="1"/>
  <c r="F6" i="2"/>
  <c r="G5" i="2"/>
  <c r="K305" i="2"/>
  <c r="K307" i="2"/>
  <c r="K309" i="2"/>
  <c r="K311" i="2"/>
  <c r="K313" i="2"/>
  <c r="K315" i="2"/>
  <c r="K317" i="2"/>
  <c r="K319" i="2"/>
  <c r="K321" i="2"/>
  <c r="K323" i="2"/>
  <c r="K325" i="2"/>
  <c r="K327" i="2"/>
  <c r="K329" i="2"/>
  <c r="K331" i="2"/>
  <c r="K333" i="2"/>
  <c r="K335" i="2"/>
  <c r="K337" i="2"/>
  <c r="K339" i="2"/>
  <c r="K341" i="2"/>
  <c r="K343" i="2"/>
  <c r="K345" i="2"/>
  <c r="K347" i="2"/>
  <c r="K349" i="2"/>
  <c r="K351" i="2"/>
  <c r="K353" i="2"/>
  <c r="K355" i="2"/>
  <c r="K357" i="2"/>
  <c r="K359" i="2"/>
  <c r="K361" i="2"/>
  <c r="K363" i="2"/>
  <c r="K365" i="2"/>
  <c r="K367" i="2"/>
  <c r="K369" i="2"/>
  <c r="K371" i="2"/>
  <c r="K373" i="2"/>
  <c r="K375" i="2"/>
  <c r="K377" i="2"/>
  <c r="K379" i="2"/>
  <c r="K381" i="2"/>
  <c r="K383" i="2"/>
  <c r="K385" i="2"/>
  <c r="K387" i="2"/>
  <c r="K389" i="2"/>
  <c r="K391" i="2"/>
  <c r="K393" i="2"/>
  <c r="K395" i="2"/>
  <c r="K397" i="2"/>
  <c r="K399" i="2"/>
  <c r="K401" i="2"/>
  <c r="K403" i="2"/>
  <c r="K405" i="2"/>
  <c r="K407" i="2"/>
  <c r="K409" i="2"/>
  <c r="K411" i="2"/>
  <c r="K52" i="2"/>
  <c r="K58" i="2"/>
  <c r="K60" i="2"/>
  <c r="K62" i="2"/>
  <c r="K68" i="2"/>
  <c r="K70" i="2"/>
  <c r="K72" i="2"/>
  <c r="K74" i="2"/>
  <c r="K76" i="2"/>
  <c r="K78" i="2"/>
  <c r="K84" i="2"/>
  <c r="K86" i="2"/>
  <c r="K90" i="2"/>
  <c r="K92" i="2"/>
  <c r="K94" i="2"/>
  <c r="K96" i="2"/>
  <c r="K98" i="2"/>
  <c r="K100" i="2"/>
  <c r="K102" i="2"/>
  <c r="K104" i="2"/>
  <c r="K106" i="2"/>
  <c r="K108" i="2"/>
  <c r="K110" i="2"/>
  <c r="K112" i="2"/>
  <c r="K114" i="2"/>
  <c r="K116" i="2"/>
  <c r="K118" i="2"/>
  <c r="K120" i="2"/>
  <c r="K122" i="2"/>
  <c r="K124" i="2"/>
  <c r="K126" i="2"/>
  <c r="K128" i="2"/>
  <c r="K130" i="2"/>
  <c r="K132" i="2"/>
  <c r="K134" i="2"/>
  <c r="K136" i="2"/>
  <c r="K138" i="2"/>
  <c r="K140" i="2"/>
  <c r="K142" i="2"/>
  <c r="K144" i="2"/>
  <c r="K146" i="2"/>
  <c r="K148" i="2"/>
  <c r="K150" i="2"/>
  <c r="K160" i="2"/>
  <c r="K162" i="2"/>
  <c r="K164" i="2"/>
  <c r="K166" i="2"/>
  <c r="K168" i="2"/>
  <c r="K170" i="2"/>
  <c r="K172" i="2"/>
  <c r="K174" i="2"/>
  <c r="K176" i="2"/>
  <c r="K178" i="2"/>
  <c r="K180" i="2"/>
  <c r="K182" i="2"/>
  <c r="K184" i="2"/>
  <c r="K186" i="2"/>
  <c r="K188" i="2"/>
  <c r="K190" i="2"/>
  <c r="K192" i="2"/>
  <c r="K194" i="2"/>
  <c r="K196" i="2"/>
  <c r="K198" i="2"/>
  <c r="K200" i="2"/>
  <c r="K202" i="2"/>
  <c r="K204" i="2"/>
  <c r="K206" i="2"/>
  <c r="K208" i="2"/>
  <c r="K210" i="2"/>
  <c r="K212" i="2"/>
  <c r="K214" i="2"/>
  <c r="K216" i="2"/>
  <c r="K218" i="2"/>
  <c r="K220" i="2"/>
  <c r="K222" i="2"/>
  <c r="K224" i="2"/>
  <c r="K226" i="2"/>
  <c r="K228" i="2"/>
  <c r="K230" i="2"/>
  <c r="K232" i="2"/>
  <c r="K234" i="2"/>
  <c r="K236" i="2"/>
  <c r="K238" i="2"/>
  <c r="K240" i="2"/>
  <c r="K242" i="2"/>
  <c r="K244" i="2"/>
  <c r="K246" i="2"/>
  <c r="K248" i="2"/>
  <c r="K250" i="2"/>
  <c r="K252" i="2"/>
  <c r="K254" i="2"/>
  <c r="K256" i="2"/>
  <c r="K258" i="2"/>
  <c r="K260" i="2"/>
  <c r="K262" i="2"/>
  <c r="K264" i="2"/>
  <c r="K266" i="2"/>
  <c r="K268" i="2"/>
  <c r="K270" i="2"/>
  <c r="K272" i="2"/>
  <c r="K274" i="2"/>
  <c r="K276" i="2"/>
  <c r="K278" i="2"/>
  <c r="K280" i="2"/>
  <c r="K282" i="2"/>
  <c r="K284" i="2"/>
  <c r="K286" i="2"/>
  <c r="K288" i="2"/>
  <c r="K290" i="2"/>
  <c r="K292" i="2"/>
  <c r="K294" i="2"/>
  <c r="K296" i="2"/>
  <c r="K298" i="2"/>
  <c r="K300" i="2"/>
  <c r="K302" i="2"/>
  <c r="K412" i="2"/>
  <c r="K414" i="2"/>
  <c r="K416" i="2"/>
  <c r="K418" i="2"/>
  <c r="K420" i="2"/>
  <c r="K422" i="2"/>
  <c r="K424" i="2"/>
  <c r="K426" i="2"/>
  <c r="K428" i="2"/>
  <c r="K430" i="2"/>
  <c r="K432" i="2"/>
  <c r="K434" i="2"/>
  <c r="K436" i="2"/>
  <c r="K438" i="2"/>
  <c r="K440" i="2"/>
  <c r="K442" i="2"/>
  <c r="K444" i="2"/>
  <c r="K446" i="2"/>
  <c r="K448" i="2"/>
  <c r="K450" i="2"/>
  <c r="K452" i="2"/>
  <c r="K61" i="2"/>
  <c r="K65" i="2"/>
  <c r="K73" i="2"/>
  <c r="K81" i="2"/>
  <c r="K82" i="2"/>
  <c r="K85" i="2"/>
  <c r="K93" i="2"/>
  <c r="K101" i="2"/>
  <c r="K109" i="2"/>
  <c r="K117" i="2"/>
  <c r="K125" i="2"/>
  <c r="K129" i="2"/>
  <c r="K141" i="2"/>
  <c r="K149" i="2"/>
  <c r="K165" i="2"/>
  <c r="K169" i="2"/>
  <c r="K177" i="2"/>
  <c r="K181" i="2"/>
  <c r="K185" i="2"/>
  <c r="K189" i="2"/>
  <c r="K201" i="2"/>
  <c r="K205" i="2"/>
  <c r="K209" i="2"/>
  <c r="K213" i="2"/>
  <c r="K217" i="2"/>
  <c r="K221" i="2"/>
  <c r="K225" i="2"/>
  <c r="K229" i="2"/>
  <c r="K233" i="2"/>
  <c r="K237" i="2"/>
  <c r="K241" i="2"/>
  <c r="K245" i="2"/>
  <c r="K249" i="2"/>
  <c r="K253" i="2"/>
  <c r="K257" i="2"/>
  <c r="K261" i="2"/>
  <c r="K265" i="2"/>
  <c r="K269" i="2"/>
  <c r="K273" i="2"/>
  <c r="K277" i="2"/>
  <c r="K281" i="2"/>
  <c r="K285" i="2"/>
  <c r="K289" i="2"/>
  <c r="K293" i="2"/>
  <c r="K297" i="2"/>
  <c r="K301" i="2"/>
  <c r="K304" i="2"/>
  <c r="K308" i="2"/>
  <c r="K312" i="2"/>
  <c r="K316" i="2"/>
  <c r="K320" i="2"/>
  <c r="K324" i="2"/>
  <c r="K328" i="2"/>
  <c r="K332" i="2"/>
  <c r="K336" i="2"/>
  <c r="K340" i="2"/>
  <c r="K344" i="2"/>
  <c r="K348" i="2"/>
  <c r="K352" i="2"/>
  <c r="K356" i="2"/>
  <c r="K360" i="2"/>
  <c r="K364" i="2"/>
  <c r="K368" i="2"/>
  <c r="K372" i="2"/>
  <c r="K376" i="2"/>
  <c r="K380" i="2"/>
  <c r="K384" i="2"/>
  <c r="K388" i="2"/>
  <c r="K392" i="2"/>
  <c r="K396" i="2"/>
  <c r="K398" i="2"/>
  <c r="K402" i="2"/>
  <c r="K406" i="2"/>
  <c r="K410" i="2"/>
  <c r="K413" i="2"/>
  <c r="K417" i="2"/>
  <c r="K421" i="2"/>
  <c r="K425" i="2"/>
  <c r="K429" i="2"/>
  <c r="K433" i="2"/>
  <c r="K437" i="2"/>
  <c r="K441" i="2"/>
  <c r="K445" i="2"/>
  <c r="K449" i="2"/>
  <c r="K453" i="2"/>
  <c r="K454" i="2"/>
  <c r="K460" i="2"/>
  <c r="K461" i="2"/>
  <c r="K464" i="2"/>
  <c r="K465" i="2"/>
  <c r="K468" i="2"/>
  <c r="K469" i="2"/>
  <c r="K472" i="2"/>
  <c r="K473" i="2"/>
  <c r="K476" i="2"/>
  <c r="K477" i="2"/>
  <c r="K480" i="2"/>
  <c r="K481" i="2"/>
  <c r="K484" i="2"/>
  <c r="K485" i="2"/>
  <c r="K488" i="2"/>
  <c r="K489" i="2"/>
  <c r="K492" i="2"/>
  <c r="K493" i="2"/>
  <c r="K496" i="2"/>
  <c r="K497" i="2"/>
  <c r="K500" i="2"/>
  <c r="K501" i="2"/>
  <c r="K504" i="2"/>
  <c r="K505" i="2"/>
  <c r="K508" i="2"/>
  <c r="K509" i="2"/>
  <c r="K512" i="2"/>
  <c r="K513" i="2"/>
  <c r="K516" i="2"/>
  <c r="K517" i="2"/>
  <c r="K53" i="2"/>
  <c r="K54" i="2"/>
  <c r="K57" i="2"/>
  <c r="K66" i="2"/>
  <c r="K69" i="2"/>
  <c r="K77" i="2"/>
  <c r="K89" i="2"/>
  <c r="K97" i="2"/>
  <c r="K105" i="2"/>
  <c r="K113" i="2"/>
  <c r="K121" i="2"/>
  <c r="K133" i="2"/>
  <c r="K137" i="2"/>
  <c r="K145" i="2"/>
  <c r="K161" i="2"/>
  <c r="K173" i="2"/>
  <c r="K193" i="2"/>
  <c r="K197" i="2"/>
  <c r="C55" i="2"/>
  <c r="K55" i="2"/>
  <c r="K56" i="2"/>
  <c r="C59" i="2"/>
  <c r="K59" i="2"/>
  <c r="C63" i="2"/>
  <c r="K63" i="2"/>
  <c r="K64" i="2"/>
  <c r="C67" i="2"/>
  <c r="K67" i="2"/>
  <c r="C71" i="2"/>
  <c r="K71" i="2"/>
  <c r="C75" i="2"/>
  <c r="K75" i="2"/>
  <c r="C79" i="2"/>
  <c r="K79" i="2"/>
  <c r="K80" i="2"/>
  <c r="C83" i="2"/>
  <c r="K83" i="2"/>
  <c r="C87" i="2"/>
  <c r="K87" i="2"/>
  <c r="K88" i="2"/>
  <c r="C91" i="2"/>
  <c r="K91" i="2"/>
  <c r="C95" i="2"/>
  <c r="K95" i="2"/>
  <c r="C99" i="2"/>
  <c r="K99" i="2"/>
  <c r="C103" i="2"/>
  <c r="K103" i="2"/>
  <c r="C107" i="2"/>
  <c r="K107" i="2"/>
  <c r="C111" i="2"/>
  <c r="K111" i="2"/>
  <c r="C115" i="2"/>
  <c r="K115" i="2"/>
  <c r="C119" i="2"/>
  <c r="K119" i="2"/>
  <c r="C123" i="2"/>
  <c r="K123" i="2"/>
  <c r="C127" i="2"/>
  <c r="K127" i="2"/>
  <c r="C131" i="2"/>
  <c r="K131" i="2"/>
  <c r="C135" i="2"/>
  <c r="K135" i="2"/>
  <c r="C139" i="2"/>
  <c r="K139" i="2"/>
  <c r="C143" i="2"/>
  <c r="K143" i="2"/>
  <c r="C147" i="2"/>
  <c r="K147" i="2"/>
  <c r="C151" i="2"/>
  <c r="K151" i="2"/>
  <c r="K152" i="2"/>
  <c r="C153" i="2"/>
  <c r="K153" i="2"/>
  <c r="K154" i="2"/>
  <c r="C155" i="2"/>
  <c r="K155" i="2"/>
  <c r="K156" i="2"/>
  <c r="C157" i="2"/>
  <c r="K157" i="2"/>
  <c r="K158" i="2"/>
  <c r="C159" i="2"/>
  <c r="K159" i="2"/>
  <c r="C163" i="2"/>
  <c r="K163" i="2"/>
  <c r="C167" i="2"/>
  <c r="K167" i="2"/>
  <c r="C171" i="2"/>
  <c r="K171" i="2"/>
  <c r="C175" i="2"/>
  <c r="K175" i="2"/>
  <c r="C179" i="2"/>
  <c r="K179" i="2"/>
  <c r="C183" i="2"/>
  <c r="K183" i="2"/>
  <c r="C187" i="2"/>
  <c r="K187" i="2"/>
  <c r="C191" i="2"/>
  <c r="K191" i="2"/>
  <c r="C195" i="2"/>
  <c r="K195" i="2"/>
  <c r="C199" i="2"/>
  <c r="K199" i="2"/>
  <c r="C203" i="2"/>
  <c r="K203" i="2"/>
  <c r="C207" i="2"/>
  <c r="K207" i="2"/>
  <c r="C211" i="2"/>
  <c r="K211" i="2"/>
  <c r="C215" i="2"/>
  <c r="K215" i="2"/>
  <c r="C219" i="2"/>
  <c r="K219" i="2"/>
  <c r="C223" i="2"/>
  <c r="K223" i="2"/>
  <c r="C227" i="2"/>
  <c r="K227" i="2"/>
  <c r="C231" i="2"/>
  <c r="K231" i="2"/>
  <c r="C235" i="2"/>
  <c r="K235" i="2"/>
  <c r="C239" i="2"/>
  <c r="K239" i="2"/>
  <c r="C243" i="2"/>
  <c r="K243" i="2"/>
  <c r="C247" i="2"/>
  <c r="K247" i="2"/>
  <c r="C251" i="2"/>
  <c r="K251" i="2"/>
  <c r="C255" i="2"/>
  <c r="K255" i="2"/>
  <c r="C259" i="2"/>
  <c r="K259" i="2"/>
  <c r="C263" i="2"/>
  <c r="K263" i="2"/>
  <c r="C267" i="2"/>
  <c r="K267" i="2"/>
  <c r="C271" i="2"/>
  <c r="K271" i="2"/>
  <c r="C275" i="2"/>
  <c r="K275" i="2"/>
  <c r="C279" i="2"/>
  <c r="K279" i="2"/>
  <c r="K283" i="2"/>
  <c r="K287" i="2"/>
  <c r="C291" i="2"/>
  <c r="K291" i="2"/>
  <c r="C295" i="2"/>
  <c r="K295" i="2"/>
  <c r="K299" i="2"/>
  <c r="K303" i="2"/>
  <c r="C306" i="2"/>
  <c r="K306" i="2"/>
  <c r="C310" i="2"/>
  <c r="K310" i="2"/>
  <c r="C314" i="2"/>
  <c r="K314" i="2"/>
  <c r="C318" i="2"/>
  <c r="K318" i="2"/>
  <c r="C322" i="2"/>
  <c r="K322" i="2"/>
  <c r="C326" i="2"/>
  <c r="K326" i="2"/>
  <c r="C330" i="2"/>
  <c r="K330" i="2"/>
  <c r="C334" i="2"/>
  <c r="K334" i="2"/>
  <c r="C338" i="2"/>
  <c r="K338" i="2"/>
  <c r="C342" i="2"/>
  <c r="K342" i="2"/>
  <c r="C346" i="2"/>
  <c r="K346" i="2"/>
  <c r="C350" i="2"/>
  <c r="K350" i="2"/>
  <c r="C354" i="2"/>
  <c r="K354" i="2"/>
  <c r="C358" i="2"/>
  <c r="K358" i="2"/>
  <c r="C362" i="2"/>
  <c r="K362" i="2"/>
  <c r="C366" i="2"/>
  <c r="K366" i="2"/>
  <c r="C370" i="2"/>
  <c r="K370" i="2"/>
  <c r="C374" i="2"/>
  <c r="K374" i="2"/>
  <c r="C378" i="2"/>
  <c r="K378" i="2"/>
  <c r="C382" i="2"/>
  <c r="K382" i="2"/>
  <c r="C386" i="2"/>
  <c r="K386" i="2"/>
  <c r="C390" i="2"/>
  <c r="K390" i="2"/>
  <c r="C394" i="2"/>
  <c r="K394" i="2"/>
  <c r="C400" i="2"/>
  <c r="K400" i="2"/>
  <c r="C404" i="2"/>
  <c r="K404" i="2"/>
  <c r="C408" i="2"/>
  <c r="K408" i="2"/>
  <c r="C415" i="2"/>
  <c r="K415" i="2"/>
  <c r="C419" i="2"/>
  <c r="K419" i="2"/>
  <c r="C423" i="2"/>
  <c r="K423" i="2"/>
  <c r="C427" i="2"/>
  <c r="K427" i="2"/>
  <c r="C431" i="2"/>
  <c r="K431" i="2"/>
  <c r="C435" i="2"/>
  <c r="K435" i="2"/>
  <c r="C439" i="2"/>
  <c r="K439" i="2"/>
  <c r="C443" i="2"/>
  <c r="K443" i="2"/>
  <c r="C447" i="2"/>
  <c r="K447" i="2"/>
  <c r="C451" i="2"/>
  <c r="K451" i="2"/>
  <c r="K455" i="2"/>
  <c r="C456" i="2"/>
  <c r="K456" i="2"/>
  <c r="K457" i="2"/>
  <c r="C458" i="2"/>
  <c r="K458" i="2"/>
  <c r="C459" i="2"/>
  <c r="K459" i="2"/>
  <c r="C462" i="2"/>
  <c r="K462" i="2"/>
  <c r="C463" i="2"/>
  <c r="K463" i="2"/>
  <c r="C466" i="2"/>
  <c r="K466" i="2"/>
  <c r="C467" i="2"/>
  <c r="K467" i="2"/>
  <c r="C470" i="2"/>
  <c r="K470" i="2"/>
  <c r="C471" i="2"/>
  <c r="K471" i="2"/>
  <c r="C474" i="2"/>
  <c r="K474" i="2"/>
  <c r="C475" i="2"/>
  <c r="K475" i="2"/>
  <c r="C478" i="2"/>
  <c r="K478" i="2"/>
  <c r="C479" i="2"/>
  <c r="K479" i="2"/>
  <c r="C482" i="2"/>
  <c r="K482" i="2"/>
  <c r="C483" i="2"/>
  <c r="K483" i="2"/>
  <c r="C486" i="2"/>
  <c r="K486" i="2"/>
  <c r="C487" i="2"/>
  <c r="K487" i="2"/>
  <c r="C490" i="2"/>
  <c r="K490" i="2"/>
  <c r="C491" i="2"/>
  <c r="K491" i="2"/>
  <c r="C494" i="2"/>
  <c r="K494" i="2"/>
  <c r="C495" i="2"/>
  <c r="K495" i="2"/>
  <c r="C498" i="2"/>
  <c r="K498" i="2"/>
  <c r="C499" i="2"/>
  <c r="K499" i="2"/>
  <c r="C502" i="2"/>
  <c r="K502" i="2"/>
  <c r="C503" i="2"/>
  <c r="K503" i="2"/>
  <c r="C506" i="2"/>
  <c r="K506" i="2"/>
  <c r="C507" i="2"/>
  <c r="K507" i="2"/>
  <c r="C510" i="2"/>
  <c r="K510" i="2"/>
  <c r="C511" i="2"/>
  <c r="K511" i="2"/>
  <c r="C514" i="2"/>
  <c r="K514" i="2"/>
  <c r="C515" i="2"/>
  <c r="K515" i="2"/>
  <c r="C52" i="2"/>
  <c r="C65" i="2"/>
  <c r="C73" i="2"/>
  <c r="C81" i="2"/>
  <c r="C129" i="2"/>
  <c r="C169" i="2"/>
  <c r="C177" i="2"/>
  <c r="C185" i="2"/>
  <c r="C201" i="2"/>
  <c r="C209" i="2"/>
  <c r="C217" i="2"/>
  <c r="C225" i="2"/>
  <c r="C233" i="2"/>
  <c r="C241" i="2"/>
  <c r="C249" i="2"/>
  <c r="C257" i="2"/>
  <c r="C265" i="2"/>
  <c r="C273" i="2"/>
  <c r="C281" i="2"/>
  <c r="C284" i="2"/>
  <c r="C288" i="2"/>
  <c r="C296" i="2"/>
  <c r="C300" i="2"/>
  <c r="C304" i="2"/>
  <c r="C312" i="2"/>
  <c r="C320" i="2"/>
  <c r="C328" i="2"/>
  <c r="C336" i="2"/>
  <c r="C344" i="2"/>
  <c r="C352" i="2"/>
  <c r="C360" i="2"/>
  <c r="C368" i="2"/>
  <c r="C376" i="2"/>
  <c r="C384" i="2"/>
  <c r="C392" i="2"/>
  <c r="C397" i="2"/>
  <c r="C401" i="2"/>
  <c r="C405" i="2"/>
  <c r="C413" i="2"/>
  <c r="C421" i="2"/>
  <c r="C429" i="2"/>
  <c r="C437" i="2"/>
  <c r="C445" i="2"/>
  <c r="C453" i="2"/>
  <c r="C464" i="2"/>
  <c r="C472" i="2"/>
  <c r="C480" i="2"/>
  <c r="C488" i="2"/>
  <c r="C496" i="2"/>
  <c r="C504" i="2"/>
  <c r="C512" i="2"/>
  <c r="C164" i="2"/>
  <c r="C180" i="2"/>
  <c r="C196" i="2"/>
  <c r="C212" i="2"/>
  <c r="C228" i="2"/>
  <c r="C244" i="2"/>
  <c r="C283" i="2"/>
  <c r="C285" i="2"/>
  <c r="C286" i="2"/>
  <c r="C287" i="2"/>
  <c r="C289" i="2"/>
  <c r="C290" i="2"/>
  <c r="C292" i="2"/>
  <c r="C293" i="2"/>
  <c r="C294" i="2"/>
  <c r="C297" i="2"/>
  <c r="C298" i="2"/>
  <c r="C299" i="2"/>
  <c r="C301" i="2"/>
  <c r="C302" i="2"/>
  <c r="C303" i="2"/>
  <c r="C319" i="2"/>
  <c r="C335" i="2"/>
  <c r="C351" i="2"/>
  <c r="C367" i="2"/>
  <c r="C383" i="2"/>
  <c r="C398" i="2"/>
  <c r="C399" i="2"/>
  <c r="C402" i="2"/>
  <c r="C403" i="2"/>
  <c r="C406" i="2"/>
  <c r="C407" i="2"/>
  <c r="C409" i="2"/>
  <c r="C410" i="2"/>
  <c r="C411" i="2"/>
  <c r="C454" i="2"/>
  <c r="C461" i="2"/>
  <c r="C465" i="2"/>
  <c r="C469" i="2"/>
  <c r="C473" i="2"/>
  <c r="C477" i="2"/>
  <c r="C481" i="2"/>
  <c r="C485" i="2"/>
  <c r="C489" i="2"/>
  <c r="C493" i="2"/>
  <c r="C497" i="2"/>
  <c r="C501" i="2"/>
  <c r="C505" i="2"/>
  <c r="C509" i="2"/>
  <c r="C513" i="2"/>
  <c r="C517" i="2"/>
  <c r="C54" i="2"/>
  <c r="C56" i="2"/>
  <c r="C64" i="2"/>
  <c r="C66" i="2"/>
  <c r="C80" i="2"/>
  <c r="C82" i="2"/>
  <c r="C88" i="2"/>
  <c r="C84" i="2"/>
  <c r="C94" i="2"/>
  <c r="C110" i="2"/>
  <c r="C126" i="2"/>
  <c r="C142" i="2"/>
  <c r="C148" i="2" l="1"/>
  <c r="C140" i="2"/>
  <c r="C132" i="2"/>
  <c r="C124" i="2"/>
  <c r="C116" i="2"/>
  <c r="C108" i="2"/>
  <c r="C100" i="2"/>
  <c r="C92" i="2"/>
  <c r="C78" i="2"/>
  <c r="C70" i="2"/>
  <c r="C58" i="2"/>
  <c r="C146" i="2"/>
  <c r="C138" i="2"/>
  <c r="C130" i="2"/>
  <c r="C122" i="2"/>
  <c r="C114" i="2"/>
  <c r="C106" i="2"/>
  <c r="C98" i="2"/>
  <c r="C90" i="2"/>
  <c r="C76" i="2"/>
  <c r="C68" i="2"/>
  <c r="C60" i="2"/>
  <c r="C276" i="2"/>
  <c r="C268" i="2"/>
  <c r="C260" i="2"/>
  <c r="C252" i="2"/>
  <c r="C150" i="2"/>
  <c r="C134" i="2"/>
  <c r="C118" i="2"/>
  <c r="C102" i="2"/>
  <c r="C72" i="2"/>
  <c r="C236" i="2"/>
  <c r="C220" i="2"/>
  <c r="C204" i="2"/>
  <c r="C188" i="2"/>
  <c r="C172" i="2"/>
  <c r="C516" i="2"/>
  <c r="C508" i="2"/>
  <c r="C500" i="2"/>
  <c r="C492" i="2"/>
  <c r="C484" i="2"/>
  <c r="C476" i="2"/>
  <c r="C468" i="2"/>
  <c r="C460" i="2"/>
  <c r="C449" i="2"/>
  <c r="C441" i="2"/>
  <c r="C433" i="2"/>
  <c r="C425" i="2"/>
  <c r="C417" i="2"/>
  <c r="C396" i="2"/>
  <c r="C388" i="2"/>
  <c r="C380" i="2"/>
  <c r="C372" i="2"/>
  <c r="C364" i="2"/>
  <c r="C356" i="2"/>
  <c r="C348" i="2"/>
  <c r="C340" i="2"/>
  <c r="C332" i="2"/>
  <c r="C324" i="2"/>
  <c r="C316" i="2"/>
  <c r="C308" i="2"/>
  <c r="C277" i="2"/>
  <c r="C269" i="2"/>
  <c r="C261" i="2"/>
  <c r="C253" i="2"/>
  <c r="C245" i="2"/>
  <c r="C237" i="2"/>
  <c r="C229" i="2"/>
  <c r="C221" i="2"/>
  <c r="C213" i="2"/>
  <c r="C205" i="2"/>
  <c r="C189" i="2"/>
  <c r="C181" i="2"/>
  <c r="C165" i="2"/>
  <c r="C149" i="2"/>
  <c r="C141" i="2"/>
  <c r="C125" i="2"/>
  <c r="C117" i="2"/>
  <c r="C109" i="2"/>
  <c r="C101" i="2"/>
  <c r="C93" i="2"/>
  <c r="C85" i="2"/>
  <c r="C61" i="2"/>
  <c r="C144" i="2"/>
  <c r="C136" i="2"/>
  <c r="C128" i="2"/>
  <c r="C120" i="2"/>
  <c r="C112" i="2"/>
  <c r="C104" i="2"/>
  <c r="C96" i="2"/>
  <c r="C86" i="2"/>
  <c r="C74" i="2"/>
  <c r="C62" i="2"/>
  <c r="C457" i="2"/>
  <c r="C455" i="2"/>
  <c r="C158" i="2"/>
  <c r="C156" i="2"/>
  <c r="C154" i="2"/>
  <c r="C152" i="2"/>
  <c r="C391" i="2"/>
  <c r="C375" i="2"/>
  <c r="C359" i="2"/>
  <c r="C343" i="2"/>
  <c r="C327" i="2"/>
  <c r="C311" i="2"/>
  <c r="C197" i="2"/>
  <c r="C193" i="2"/>
  <c r="C173" i="2"/>
  <c r="C161" i="2"/>
  <c r="C145" i="2"/>
  <c r="C137" i="2"/>
  <c r="C133" i="2"/>
  <c r="C121" i="2"/>
  <c r="C113" i="2"/>
  <c r="C105" i="2"/>
  <c r="C97" i="2"/>
  <c r="C89" i="2"/>
  <c r="C77" i="2"/>
  <c r="C69" i="2"/>
  <c r="C57" i="2"/>
  <c r="C53" i="2"/>
  <c r="C448" i="2"/>
  <c r="C440" i="2"/>
  <c r="C432" i="2"/>
  <c r="C424" i="2"/>
  <c r="C416" i="2"/>
  <c r="C452" i="2"/>
  <c r="C444" i="2"/>
  <c r="C436" i="2"/>
  <c r="C428" i="2"/>
  <c r="C420" i="2"/>
  <c r="C412" i="2"/>
  <c r="C450" i="2"/>
  <c r="C446" i="2"/>
  <c r="C442" i="2"/>
  <c r="C438" i="2"/>
  <c r="C434" i="2"/>
  <c r="C430" i="2"/>
  <c r="C426" i="2"/>
  <c r="C422" i="2"/>
  <c r="C418" i="2"/>
  <c r="C414" i="2"/>
  <c r="C395" i="2"/>
  <c r="C387" i="2"/>
  <c r="C379" i="2"/>
  <c r="C371" i="2"/>
  <c r="C363" i="2"/>
  <c r="C355" i="2"/>
  <c r="C347" i="2"/>
  <c r="C339" i="2"/>
  <c r="C331" i="2"/>
  <c r="C323" i="2"/>
  <c r="C315" i="2"/>
  <c r="C307" i="2"/>
  <c r="C393" i="2"/>
  <c r="C389" i="2"/>
  <c r="C385" i="2"/>
  <c r="C381" i="2"/>
  <c r="C377" i="2"/>
  <c r="C373" i="2"/>
  <c r="C369" i="2"/>
  <c r="C365" i="2"/>
  <c r="C361" i="2"/>
  <c r="C357" i="2"/>
  <c r="C353" i="2"/>
  <c r="C349" i="2"/>
  <c r="C345" i="2"/>
  <c r="C341" i="2"/>
  <c r="C337" i="2"/>
  <c r="C333" i="2"/>
  <c r="C329" i="2"/>
  <c r="C325" i="2"/>
  <c r="C321" i="2"/>
  <c r="C317" i="2"/>
  <c r="C313" i="2"/>
  <c r="C309" i="2"/>
  <c r="C305" i="2"/>
  <c r="C280" i="2"/>
  <c r="C272" i="2"/>
  <c r="C264" i="2"/>
  <c r="C256" i="2"/>
  <c r="C248" i="2"/>
  <c r="C240" i="2"/>
  <c r="C232" i="2"/>
  <c r="C224" i="2"/>
  <c r="C216" i="2"/>
  <c r="C208" i="2"/>
  <c r="C200" i="2"/>
  <c r="C192" i="2"/>
  <c r="C184" i="2"/>
  <c r="C176" i="2"/>
  <c r="C168" i="2"/>
  <c r="C160" i="2"/>
  <c r="C282" i="2"/>
  <c r="C278" i="2"/>
  <c r="C274" i="2"/>
  <c r="C270" i="2"/>
  <c r="C266" i="2"/>
  <c r="C262" i="2"/>
  <c r="C258" i="2"/>
  <c r="C254" i="2"/>
  <c r="C250" i="2"/>
  <c r="C246" i="2"/>
  <c r="C242" i="2"/>
  <c r="C238" i="2"/>
  <c r="C234" i="2"/>
  <c r="C230" i="2"/>
  <c r="C226" i="2"/>
  <c r="C222" i="2"/>
  <c r="C218" i="2"/>
  <c r="C214" i="2"/>
  <c r="C210" i="2"/>
  <c r="C206" i="2"/>
  <c r="C202" i="2"/>
  <c r="C198" i="2"/>
  <c r="C194" i="2"/>
  <c r="C190" i="2"/>
  <c r="C186" i="2"/>
  <c r="C182" i="2"/>
  <c r="C178" i="2"/>
  <c r="C174" i="2"/>
  <c r="C170" i="2"/>
  <c r="C166" i="2"/>
  <c r="C162" i="2"/>
  <c r="G11" i="1" l="1"/>
  <c r="G10" i="1"/>
  <c r="F11" i="1"/>
  <c r="F10" i="1"/>
  <c r="B128" i="1"/>
  <c r="B122" i="1"/>
  <c r="B118" i="1"/>
  <c r="B114" i="1"/>
  <c r="B108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110" i="1" l="1"/>
  <c r="C110" i="1"/>
  <c r="E112" i="1"/>
  <c r="C112" i="1"/>
  <c r="E116" i="1"/>
  <c r="C116" i="1"/>
  <c r="E120" i="1"/>
  <c r="C120" i="1"/>
  <c r="E124" i="1"/>
  <c r="C124" i="1"/>
  <c r="E126" i="1"/>
  <c r="C126" i="1"/>
  <c r="D130" i="1"/>
  <c r="B130" i="1"/>
  <c r="E130" i="1"/>
  <c r="C130" i="1"/>
  <c r="D134" i="1"/>
  <c r="B134" i="1"/>
  <c r="E134" i="1"/>
  <c r="L134" i="1" s="1"/>
  <c r="C134" i="1"/>
  <c r="H134" i="1" s="1"/>
  <c r="D138" i="1"/>
  <c r="B138" i="1"/>
  <c r="E138" i="1"/>
  <c r="C138" i="1"/>
  <c r="D146" i="1"/>
  <c r="B146" i="1"/>
  <c r="E146" i="1"/>
  <c r="L146" i="1" s="1"/>
  <c r="C146" i="1"/>
  <c r="H146" i="1" s="1"/>
  <c r="E107" i="1"/>
  <c r="C107" i="1"/>
  <c r="E109" i="1"/>
  <c r="C109" i="1"/>
  <c r="E111" i="1"/>
  <c r="C111" i="1"/>
  <c r="E113" i="1"/>
  <c r="C113" i="1"/>
  <c r="E115" i="1"/>
  <c r="C115" i="1"/>
  <c r="E117" i="1"/>
  <c r="F117" i="1" s="1"/>
  <c r="C117" i="1"/>
  <c r="E119" i="1"/>
  <c r="C119" i="1"/>
  <c r="E121" i="1"/>
  <c r="C121" i="1"/>
  <c r="E123" i="1"/>
  <c r="C123" i="1"/>
  <c r="E125" i="1"/>
  <c r="C125" i="1"/>
  <c r="E127" i="1"/>
  <c r="C127" i="1"/>
  <c r="D129" i="1"/>
  <c r="E129" i="1"/>
  <c r="C129" i="1"/>
  <c r="D131" i="1"/>
  <c r="B131" i="1"/>
  <c r="E131" i="1"/>
  <c r="L131" i="1" s="1"/>
  <c r="C131" i="1"/>
  <c r="D133" i="1"/>
  <c r="B133" i="1"/>
  <c r="F133" i="1" s="1"/>
  <c r="E133" i="1"/>
  <c r="L133" i="1" s="1"/>
  <c r="C133" i="1"/>
  <c r="D135" i="1"/>
  <c r="B135" i="1"/>
  <c r="E135" i="1"/>
  <c r="L135" i="1" s="1"/>
  <c r="C135" i="1"/>
  <c r="D137" i="1"/>
  <c r="B137" i="1"/>
  <c r="E137" i="1"/>
  <c r="L137" i="1" s="1"/>
  <c r="C137" i="1"/>
  <c r="D139" i="1"/>
  <c r="B139" i="1"/>
  <c r="E139" i="1"/>
  <c r="L139" i="1" s="1"/>
  <c r="C139" i="1"/>
  <c r="D141" i="1"/>
  <c r="B141" i="1"/>
  <c r="E141" i="1"/>
  <c r="L141" i="1" s="1"/>
  <c r="C141" i="1"/>
  <c r="D143" i="1"/>
  <c r="B143" i="1"/>
  <c r="E143" i="1"/>
  <c r="L143" i="1" s="1"/>
  <c r="C143" i="1"/>
  <c r="D145" i="1"/>
  <c r="B145" i="1"/>
  <c r="E145" i="1"/>
  <c r="L145" i="1" s="1"/>
  <c r="C145" i="1"/>
  <c r="D147" i="1"/>
  <c r="B147" i="1"/>
  <c r="E147" i="1"/>
  <c r="L147" i="1" s="1"/>
  <c r="C147" i="1"/>
  <c r="D149" i="1"/>
  <c r="B149" i="1"/>
  <c r="F149" i="1" s="1"/>
  <c r="E149" i="1"/>
  <c r="L149" i="1" s="1"/>
  <c r="C149" i="1"/>
  <c r="D151" i="1"/>
  <c r="B151" i="1"/>
  <c r="E151" i="1"/>
  <c r="L151" i="1" s="1"/>
  <c r="C151" i="1"/>
  <c r="D153" i="1"/>
  <c r="B153" i="1"/>
  <c r="E153" i="1"/>
  <c r="L153" i="1" s="1"/>
  <c r="C153" i="1"/>
  <c r="D155" i="1"/>
  <c r="B155" i="1"/>
  <c r="E155" i="1"/>
  <c r="L155" i="1" s="1"/>
  <c r="C155" i="1"/>
  <c r="D157" i="1"/>
  <c r="B157" i="1"/>
  <c r="E157" i="1"/>
  <c r="L157" i="1" s="1"/>
  <c r="C157" i="1"/>
  <c r="D159" i="1"/>
  <c r="B159" i="1"/>
  <c r="E159" i="1"/>
  <c r="L159" i="1" s="1"/>
  <c r="C159" i="1"/>
  <c r="D161" i="1"/>
  <c r="B161" i="1"/>
  <c r="F161" i="1" s="1"/>
  <c r="E161" i="1"/>
  <c r="L161" i="1" s="1"/>
  <c r="C161" i="1"/>
  <c r="D163" i="1"/>
  <c r="B163" i="1"/>
  <c r="E163" i="1"/>
  <c r="L163" i="1" s="1"/>
  <c r="C163" i="1"/>
  <c r="D165" i="1"/>
  <c r="B165" i="1"/>
  <c r="F165" i="1" s="1"/>
  <c r="E165" i="1"/>
  <c r="L165" i="1" s="1"/>
  <c r="C165" i="1"/>
  <c r="D167" i="1"/>
  <c r="B167" i="1"/>
  <c r="E167" i="1"/>
  <c r="L167" i="1" s="1"/>
  <c r="C167" i="1"/>
  <c r="D169" i="1"/>
  <c r="B169" i="1"/>
  <c r="E169" i="1"/>
  <c r="L169" i="1" s="1"/>
  <c r="C169" i="1"/>
  <c r="D171" i="1"/>
  <c r="B171" i="1"/>
  <c r="E171" i="1"/>
  <c r="L171" i="1" s="1"/>
  <c r="C171" i="1"/>
  <c r="D173" i="1"/>
  <c r="B173" i="1"/>
  <c r="E173" i="1"/>
  <c r="L173" i="1" s="1"/>
  <c r="C173" i="1"/>
  <c r="D175" i="1"/>
  <c r="B175" i="1"/>
  <c r="E175" i="1"/>
  <c r="L175" i="1" s="1"/>
  <c r="C175" i="1"/>
  <c r="D177" i="1"/>
  <c r="B177" i="1"/>
  <c r="E177" i="1"/>
  <c r="L177" i="1" s="1"/>
  <c r="C177" i="1"/>
  <c r="D179" i="1"/>
  <c r="B179" i="1"/>
  <c r="E179" i="1"/>
  <c r="L179" i="1" s="1"/>
  <c r="C179" i="1"/>
  <c r="D181" i="1"/>
  <c r="B181" i="1"/>
  <c r="F181" i="1" s="1"/>
  <c r="E181" i="1"/>
  <c r="L181" i="1" s="1"/>
  <c r="C181" i="1"/>
  <c r="D183" i="1"/>
  <c r="B183" i="1"/>
  <c r="E183" i="1"/>
  <c r="L183" i="1" s="1"/>
  <c r="C183" i="1"/>
  <c r="D185" i="1"/>
  <c r="B185" i="1"/>
  <c r="E185" i="1"/>
  <c r="L185" i="1" s="1"/>
  <c r="C185" i="1"/>
  <c r="D187" i="1"/>
  <c r="B187" i="1"/>
  <c r="E187" i="1"/>
  <c r="L187" i="1" s="1"/>
  <c r="C187" i="1"/>
  <c r="D189" i="1"/>
  <c r="B189" i="1"/>
  <c r="E189" i="1"/>
  <c r="L189" i="1" s="1"/>
  <c r="C189" i="1"/>
  <c r="D191" i="1"/>
  <c r="B191" i="1"/>
  <c r="E191" i="1"/>
  <c r="L191" i="1" s="1"/>
  <c r="C191" i="1"/>
  <c r="D193" i="1"/>
  <c r="B193" i="1"/>
  <c r="F193" i="1" s="1"/>
  <c r="E193" i="1"/>
  <c r="L193" i="1" s="1"/>
  <c r="C193" i="1"/>
  <c r="D195" i="1"/>
  <c r="B195" i="1"/>
  <c r="E195" i="1"/>
  <c r="L195" i="1" s="1"/>
  <c r="C195" i="1"/>
  <c r="D197" i="1"/>
  <c r="B197" i="1"/>
  <c r="F197" i="1" s="1"/>
  <c r="E197" i="1"/>
  <c r="L197" i="1" s="1"/>
  <c r="C197" i="1"/>
  <c r="D199" i="1"/>
  <c r="B199" i="1"/>
  <c r="E199" i="1"/>
  <c r="L199" i="1" s="1"/>
  <c r="C199" i="1"/>
  <c r="D201" i="1"/>
  <c r="B201" i="1"/>
  <c r="E201" i="1"/>
  <c r="L201" i="1" s="1"/>
  <c r="C201" i="1"/>
  <c r="D203" i="1"/>
  <c r="B203" i="1"/>
  <c r="E203" i="1"/>
  <c r="L203" i="1" s="1"/>
  <c r="C203" i="1"/>
  <c r="D205" i="1"/>
  <c r="B205" i="1"/>
  <c r="E205" i="1"/>
  <c r="L205" i="1" s="1"/>
  <c r="C205" i="1"/>
  <c r="D207" i="1"/>
  <c r="B207" i="1"/>
  <c r="E207" i="1"/>
  <c r="L207" i="1" s="1"/>
  <c r="C207" i="1"/>
  <c r="D209" i="1"/>
  <c r="B209" i="1"/>
  <c r="E209" i="1"/>
  <c r="L209" i="1" s="1"/>
  <c r="C209" i="1"/>
  <c r="D211" i="1"/>
  <c r="B211" i="1"/>
  <c r="E211" i="1"/>
  <c r="L211" i="1" s="1"/>
  <c r="C211" i="1"/>
  <c r="D213" i="1"/>
  <c r="B213" i="1"/>
  <c r="F213" i="1" s="1"/>
  <c r="E213" i="1"/>
  <c r="L213" i="1" s="1"/>
  <c r="C213" i="1"/>
  <c r="D215" i="1"/>
  <c r="B215" i="1"/>
  <c r="E215" i="1"/>
  <c r="L215" i="1" s="1"/>
  <c r="C215" i="1"/>
  <c r="D217" i="1"/>
  <c r="B217" i="1"/>
  <c r="E217" i="1"/>
  <c r="L217" i="1" s="1"/>
  <c r="C217" i="1"/>
  <c r="D219" i="1"/>
  <c r="B219" i="1"/>
  <c r="E219" i="1"/>
  <c r="L219" i="1" s="1"/>
  <c r="C219" i="1"/>
  <c r="D221" i="1"/>
  <c r="B221" i="1"/>
  <c r="F221" i="1" s="1"/>
  <c r="E221" i="1"/>
  <c r="L221" i="1" s="1"/>
  <c r="C221" i="1"/>
  <c r="D223" i="1"/>
  <c r="B223" i="1"/>
  <c r="E223" i="1"/>
  <c r="L223" i="1" s="1"/>
  <c r="C223" i="1"/>
  <c r="D225" i="1"/>
  <c r="B225" i="1"/>
  <c r="F225" i="1" s="1"/>
  <c r="E225" i="1"/>
  <c r="L225" i="1" s="1"/>
  <c r="C225" i="1"/>
  <c r="D227" i="1"/>
  <c r="B227" i="1"/>
  <c r="E227" i="1"/>
  <c r="L227" i="1" s="1"/>
  <c r="C227" i="1"/>
  <c r="D229" i="1"/>
  <c r="B229" i="1"/>
  <c r="E229" i="1"/>
  <c r="L229" i="1" s="1"/>
  <c r="C229" i="1"/>
  <c r="D231" i="1"/>
  <c r="B231" i="1"/>
  <c r="E231" i="1"/>
  <c r="L231" i="1" s="1"/>
  <c r="C231" i="1"/>
  <c r="D233" i="1"/>
  <c r="B233" i="1"/>
  <c r="E233" i="1"/>
  <c r="L233" i="1" s="1"/>
  <c r="C233" i="1"/>
  <c r="B35" i="1"/>
  <c r="D35" i="1"/>
  <c r="K35" i="1" s="1"/>
  <c r="B36" i="1"/>
  <c r="F36" i="1" s="1"/>
  <c r="D36" i="1"/>
  <c r="K36" i="1" s="1"/>
  <c r="B37" i="1"/>
  <c r="D37" i="1"/>
  <c r="K37" i="1" s="1"/>
  <c r="B38" i="1"/>
  <c r="D38" i="1"/>
  <c r="K38" i="1" s="1"/>
  <c r="B39" i="1"/>
  <c r="D39" i="1"/>
  <c r="K39" i="1" s="1"/>
  <c r="B40" i="1"/>
  <c r="F40" i="1" s="1"/>
  <c r="D40" i="1"/>
  <c r="K40" i="1" s="1"/>
  <c r="B41" i="1"/>
  <c r="D41" i="1"/>
  <c r="K41" i="1" s="1"/>
  <c r="B42" i="1"/>
  <c r="D42" i="1"/>
  <c r="K42" i="1" s="1"/>
  <c r="B43" i="1"/>
  <c r="D43" i="1"/>
  <c r="K43" i="1" s="1"/>
  <c r="B44" i="1"/>
  <c r="F44" i="1" s="1"/>
  <c r="D44" i="1"/>
  <c r="K44" i="1" s="1"/>
  <c r="B45" i="1"/>
  <c r="D45" i="1"/>
  <c r="K45" i="1" s="1"/>
  <c r="B46" i="1"/>
  <c r="F46" i="1" s="1"/>
  <c r="D46" i="1"/>
  <c r="K46" i="1" s="1"/>
  <c r="B47" i="1"/>
  <c r="D47" i="1"/>
  <c r="K47" i="1" s="1"/>
  <c r="B48" i="1"/>
  <c r="F48" i="1" s="1"/>
  <c r="D48" i="1"/>
  <c r="K48" i="1" s="1"/>
  <c r="B49" i="1"/>
  <c r="D49" i="1"/>
  <c r="K49" i="1" s="1"/>
  <c r="B50" i="1"/>
  <c r="D50" i="1"/>
  <c r="K50" i="1" s="1"/>
  <c r="B51" i="1"/>
  <c r="D51" i="1"/>
  <c r="K51" i="1" s="1"/>
  <c r="B52" i="1"/>
  <c r="F52" i="1" s="1"/>
  <c r="D52" i="1"/>
  <c r="K52" i="1" s="1"/>
  <c r="B53" i="1"/>
  <c r="D53" i="1"/>
  <c r="K53" i="1" s="1"/>
  <c r="B54" i="1"/>
  <c r="D54" i="1"/>
  <c r="K54" i="1" s="1"/>
  <c r="B55" i="1"/>
  <c r="D55" i="1"/>
  <c r="K55" i="1" s="1"/>
  <c r="B56" i="1"/>
  <c r="F56" i="1" s="1"/>
  <c r="D56" i="1"/>
  <c r="K56" i="1" s="1"/>
  <c r="B57" i="1"/>
  <c r="D57" i="1"/>
  <c r="K57" i="1" s="1"/>
  <c r="B58" i="1"/>
  <c r="D58" i="1"/>
  <c r="K58" i="1" s="1"/>
  <c r="B59" i="1"/>
  <c r="D59" i="1"/>
  <c r="K59" i="1" s="1"/>
  <c r="B60" i="1"/>
  <c r="F60" i="1" s="1"/>
  <c r="D60" i="1"/>
  <c r="K60" i="1" s="1"/>
  <c r="B61" i="1"/>
  <c r="D61" i="1"/>
  <c r="K61" i="1" s="1"/>
  <c r="B62" i="1"/>
  <c r="F62" i="1" s="1"/>
  <c r="D62" i="1"/>
  <c r="K62" i="1" s="1"/>
  <c r="B63" i="1"/>
  <c r="D63" i="1"/>
  <c r="K63" i="1" s="1"/>
  <c r="B64" i="1"/>
  <c r="F64" i="1" s="1"/>
  <c r="D64" i="1"/>
  <c r="K64" i="1" s="1"/>
  <c r="B65" i="1"/>
  <c r="D65" i="1"/>
  <c r="K65" i="1" s="1"/>
  <c r="B66" i="1"/>
  <c r="D66" i="1"/>
  <c r="K66" i="1" s="1"/>
  <c r="B67" i="1"/>
  <c r="D67" i="1"/>
  <c r="K67" i="1" s="1"/>
  <c r="B68" i="1"/>
  <c r="F68" i="1" s="1"/>
  <c r="D68" i="1"/>
  <c r="K68" i="1" s="1"/>
  <c r="B69" i="1"/>
  <c r="D69" i="1"/>
  <c r="K69" i="1" s="1"/>
  <c r="B70" i="1"/>
  <c r="D70" i="1"/>
  <c r="K70" i="1" s="1"/>
  <c r="B71" i="1"/>
  <c r="D71" i="1"/>
  <c r="K71" i="1" s="1"/>
  <c r="B72" i="1"/>
  <c r="F72" i="1" s="1"/>
  <c r="D72" i="1"/>
  <c r="K72" i="1" s="1"/>
  <c r="B73" i="1"/>
  <c r="D73" i="1"/>
  <c r="K73" i="1" s="1"/>
  <c r="B74" i="1"/>
  <c r="D74" i="1"/>
  <c r="K74" i="1" s="1"/>
  <c r="B75" i="1"/>
  <c r="D75" i="1"/>
  <c r="K75" i="1" s="1"/>
  <c r="B76" i="1"/>
  <c r="F76" i="1" s="1"/>
  <c r="D76" i="1"/>
  <c r="K76" i="1" s="1"/>
  <c r="B77" i="1"/>
  <c r="D77" i="1"/>
  <c r="K77" i="1" s="1"/>
  <c r="B78" i="1"/>
  <c r="F78" i="1" s="1"/>
  <c r="D78" i="1"/>
  <c r="K78" i="1" s="1"/>
  <c r="B79" i="1"/>
  <c r="D79" i="1"/>
  <c r="K79" i="1" s="1"/>
  <c r="B80" i="1"/>
  <c r="F80" i="1" s="1"/>
  <c r="D80" i="1"/>
  <c r="K80" i="1" s="1"/>
  <c r="B81" i="1"/>
  <c r="D81" i="1"/>
  <c r="K81" i="1" s="1"/>
  <c r="B82" i="1"/>
  <c r="F82" i="1" s="1"/>
  <c r="D82" i="1"/>
  <c r="K82" i="1" s="1"/>
  <c r="B83" i="1"/>
  <c r="D83" i="1"/>
  <c r="K83" i="1" s="1"/>
  <c r="B84" i="1"/>
  <c r="F84" i="1" s="1"/>
  <c r="D84" i="1"/>
  <c r="K84" i="1" s="1"/>
  <c r="B85" i="1"/>
  <c r="D85" i="1"/>
  <c r="K85" i="1" s="1"/>
  <c r="B86" i="1"/>
  <c r="F86" i="1" s="1"/>
  <c r="D86" i="1"/>
  <c r="K86" i="1" s="1"/>
  <c r="B87" i="1"/>
  <c r="D87" i="1"/>
  <c r="K87" i="1" s="1"/>
  <c r="B88" i="1"/>
  <c r="F88" i="1" s="1"/>
  <c r="D88" i="1"/>
  <c r="K88" i="1" s="1"/>
  <c r="B89" i="1"/>
  <c r="D89" i="1"/>
  <c r="K89" i="1" s="1"/>
  <c r="B90" i="1"/>
  <c r="F90" i="1" s="1"/>
  <c r="D90" i="1"/>
  <c r="K90" i="1" s="1"/>
  <c r="B91" i="1"/>
  <c r="D91" i="1"/>
  <c r="K91" i="1" s="1"/>
  <c r="B92" i="1"/>
  <c r="F92" i="1" s="1"/>
  <c r="D92" i="1"/>
  <c r="K92" i="1" s="1"/>
  <c r="B93" i="1"/>
  <c r="D93" i="1"/>
  <c r="K93" i="1" s="1"/>
  <c r="B94" i="1"/>
  <c r="D94" i="1"/>
  <c r="K94" i="1" s="1"/>
  <c r="B95" i="1"/>
  <c r="D95" i="1"/>
  <c r="K95" i="1" s="1"/>
  <c r="B96" i="1"/>
  <c r="F96" i="1" s="1"/>
  <c r="D96" i="1"/>
  <c r="K96" i="1" s="1"/>
  <c r="B97" i="1"/>
  <c r="D97" i="1"/>
  <c r="K97" i="1" s="1"/>
  <c r="B98" i="1"/>
  <c r="F98" i="1" s="1"/>
  <c r="D98" i="1"/>
  <c r="K98" i="1" s="1"/>
  <c r="B99" i="1"/>
  <c r="D99" i="1"/>
  <c r="K99" i="1" s="1"/>
  <c r="B100" i="1"/>
  <c r="F100" i="1" s="1"/>
  <c r="D100" i="1"/>
  <c r="K100" i="1" s="1"/>
  <c r="B101" i="1"/>
  <c r="D101" i="1"/>
  <c r="K101" i="1" s="1"/>
  <c r="B102" i="1"/>
  <c r="F102" i="1" s="1"/>
  <c r="D102" i="1"/>
  <c r="K102" i="1" s="1"/>
  <c r="B103" i="1"/>
  <c r="D103" i="1"/>
  <c r="K103" i="1" s="1"/>
  <c r="B104" i="1"/>
  <c r="F104" i="1" s="1"/>
  <c r="D104" i="1"/>
  <c r="K104" i="1" s="1"/>
  <c r="B105" i="1"/>
  <c r="D105" i="1"/>
  <c r="K105" i="1" s="1"/>
  <c r="B106" i="1"/>
  <c r="F106" i="1" s="1"/>
  <c r="D106" i="1"/>
  <c r="K106" i="1" s="1"/>
  <c r="B107" i="1"/>
  <c r="J107" i="1" s="1"/>
  <c r="B109" i="1"/>
  <c r="B110" i="1"/>
  <c r="J110" i="1" s="1"/>
  <c r="B111" i="1"/>
  <c r="J111" i="1" s="1"/>
  <c r="B112" i="1"/>
  <c r="B113" i="1"/>
  <c r="F113" i="1" s="1"/>
  <c r="B115" i="1"/>
  <c r="J115" i="1" s="1"/>
  <c r="B116" i="1"/>
  <c r="J116" i="1" s="1"/>
  <c r="B117" i="1"/>
  <c r="B119" i="1"/>
  <c r="J119" i="1" s="1"/>
  <c r="B120" i="1"/>
  <c r="J120" i="1" s="1"/>
  <c r="B121" i="1"/>
  <c r="B123" i="1"/>
  <c r="J123" i="1" s="1"/>
  <c r="B124" i="1"/>
  <c r="J124" i="1" s="1"/>
  <c r="B125" i="1"/>
  <c r="J125" i="1" s="1"/>
  <c r="B126" i="1"/>
  <c r="B127" i="1"/>
  <c r="J127" i="1" s="1"/>
  <c r="B129" i="1"/>
  <c r="E108" i="1"/>
  <c r="F108" i="1" s="1"/>
  <c r="C108" i="1"/>
  <c r="J108" i="1" s="1"/>
  <c r="E114" i="1"/>
  <c r="C114" i="1"/>
  <c r="J114" i="1" s="1"/>
  <c r="E118" i="1"/>
  <c r="F118" i="1" s="1"/>
  <c r="C118" i="1"/>
  <c r="J118" i="1" s="1"/>
  <c r="E122" i="1"/>
  <c r="C122" i="1"/>
  <c r="J122" i="1" s="1"/>
  <c r="E128" i="1"/>
  <c r="F128" i="1" s="1"/>
  <c r="C128" i="1"/>
  <c r="J128" i="1" s="1"/>
  <c r="D132" i="1"/>
  <c r="B132" i="1"/>
  <c r="E132" i="1"/>
  <c r="L132" i="1" s="1"/>
  <c r="C132" i="1"/>
  <c r="D136" i="1"/>
  <c r="B136" i="1"/>
  <c r="E136" i="1"/>
  <c r="L136" i="1" s="1"/>
  <c r="C136" i="1"/>
  <c r="D140" i="1"/>
  <c r="B140" i="1"/>
  <c r="E140" i="1"/>
  <c r="L140" i="1" s="1"/>
  <c r="C140" i="1"/>
  <c r="D142" i="1"/>
  <c r="B142" i="1"/>
  <c r="E142" i="1"/>
  <c r="L142" i="1" s="1"/>
  <c r="C142" i="1"/>
  <c r="D144" i="1"/>
  <c r="B144" i="1"/>
  <c r="E144" i="1"/>
  <c r="L144" i="1" s="1"/>
  <c r="C144" i="1"/>
  <c r="D148" i="1"/>
  <c r="B148" i="1"/>
  <c r="E148" i="1"/>
  <c r="L148" i="1" s="1"/>
  <c r="C148" i="1"/>
  <c r="D150" i="1"/>
  <c r="B150" i="1"/>
  <c r="E150" i="1"/>
  <c r="L150" i="1" s="1"/>
  <c r="C150" i="1"/>
  <c r="D152" i="1"/>
  <c r="B152" i="1"/>
  <c r="E152" i="1"/>
  <c r="L152" i="1" s="1"/>
  <c r="C152" i="1"/>
  <c r="D154" i="1"/>
  <c r="B154" i="1"/>
  <c r="E154" i="1"/>
  <c r="L154" i="1" s="1"/>
  <c r="C154" i="1"/>
  <c r="D156" i="1"/>
  <c r="B156" i="1"/>
  <c r="E156" i="1"/>
  <c r="L156" i="1" s="1"/>
  <c r="C156" i="1"/>
  <c r="D158" i="1"/>
  <c r="B158" i="1"/>
  <c r="E158" i="1"/>
  <c r="L158" i="1" s="1"/>
  <c r="C158" i="1"/>
  <c r="D160" i="1"/>
  <c r="B160" i="1"/>
  <c r="E160" i="1"/>
  <c r="L160" i="1" s="1"/>
  <c r="C160" i="1"/>
  <c r="D162" i="1"/>
  <c r="B162" i="1"/>
  <c r="E162" i="1"/>
  <c r="L162" i="1" s="1"/>
  <c r="C162" i="1"/>
  <c r="D164" i="1"/>
  <c r="B164" i="1"/>
  <c r="E164" i="1"/>
  <c r="L164" i="1" s="1"/>
  <c r="C164" i="1"/>
  <c r="D166" i="1"/>
  <c r="B166" i="1"/>
  <c r="E166" i="1"/>
  <c r="L166" i="1" s="1"/>
  <c r="C166" i="1"/>
  <c r="D168" i="1"/>
  <c r="B168" i="1"/>
  <c r="E168" i="1"/>
  <c r="L168" i="1" s="1"/>
  <c r="C168" i="1"/>
  <c r="D170" i="1"/>
  <c r="B170" i="1"/>
  <c r="E170" i="1"/>
  <c r="L170" i="1" s="1"/>
  <c r="C170" i="1"/>
  <c r="D172" i="1"/>
  <c r="B172" i="1"/>
  <c r="E172" i="1"/>
  <c r="L172" i="1" s="1"/>
  <c r="C172" i="1"/>
  <c r="D174" i="1"/>
  <c r="B174" i="1"/>
  <c r="E174" i="1"/>
  <c r="L174" i="1" s="1"/>
  <c r="C174" i="1"/>
  <c r="D176" i="1"/>
  <c r="B176" i="1"/>
  <c r="E176" i="1"/>
  <c r="L176" i="1" s="1"/>
  <c r="C176" i="1"/>
  <c r="D178" i="1"/>
  <c r="B178" i="1"/>
  <c r="E178" i="1"/>
  <c r="L178" i="1" s="1"/>
  <c r="C178" i="1"/>
  <c r="D180" i="1"/>
  <c r="B180" i="1"/>
  <c r="E180" i="1"/>
  <c r="L180" i="1" s="1"/>
  <c r="C180" i="1"/>
  <c r="D182" i="1"/>
  <c r="B182" i="1"/>
  <c r="E182" i="1"/>
  <c r="L182" i="1" s="1"/>
  <c r="C182" i="1"/>
  <c r="D184" i="1"/>
  <c r="B184" i="1"/>
  <c r="E184" i="1"/>
  <c r="L184" i="1" s="1"/>
  <c r="C184" i="1"/>
  <c r="D186" i="1"/>
  <c r="B186" i="1"/>
  <c r="E186" i="1"/>
  <c r="L186" i="1" s="1"/>
  <c r="C186" i="1"/>
  <c r="D188" i="1"/>
  <c r="B188" i="1"/>
  <c r="E188" i="1"/>
  <c r="L188" i="1" s="1"/>
  <c r="C188" i="1"/>
  <c r="D190" i="1"/>
  <c r="B190" i="1"/>
  <c r="E190" i="1"/>
  <c r="L190" i="1" s="1"/>
  <c r="C190" i="1"/>
  <c r="D192" i="1"/>
  <c r="B192" i="1"/>
  <c r="E192" i="1"/>
  <c r="L192" i="1" s="1"/>
  <c r="C192" i="1"/>
  <c r="D194" i="1"/>
  <c r="B194" i="1"/>
  <c r="E194" i="1"/>
  <c r="L194" i="1" s="1"/>
  <c r="C194" i="1"/>
  <c r="D196" i="1"/>
  <c r="B196" i="1"/>
  <c r="E196" i="1"/>
  <c r="L196" i="1" s="1"/>
  <c r="C196" i="1"/>
  <c r="D198" i="1"/>
  <c r="B198" i="1"/>
  <c r="E198" i="1"/>
  <c r="L198" i="1" s="1"/>
  <c r="C198" i="1"/>
  <c r="D200" i="1"/>
  <c r="B200" i="1"/>
  <c r="E200" i="1"/>
  <c r="L200" i="1" s="1"/>
  <c r="C200" i="1"/>
  <c r="D202" i="1"/>
  <c r="B202" i="1"/>
  <c r="E202" i="1"/>
  <c r="L202" i="1" s="1"/>
  <c r="C202" i="1"/>
  <c r="D204" i="1"/>
  <c r="B204" i="1"/>
  <c r="E204" i="1"/>
  <c r="L204" i="1" s="1"/>
  <c r="C204" i="1"/>
  <c r="D206" i="1"/>
  <c r="B206" i="1"/>
  <c r="E206" i="1"/>
  <c r="L206" i="1" s="1"/>
  <c r="C206" i="1"/>
  <c r="D208" i="1"/>
  <c r="B208" i="1"/>
  <c r="E208" i="1"/>
  <c r="L208" i="1" s="1"/>
  <c r="C208" i="1"/>
  <c r="D210" i="1"/>
  <c r="B210" i="1"/>
  <c r="E210" i="1"/>
  <c r="L210" i="1" s="1"/>
  <c r="C210" i="1"/>
  <c r="D212" i="1"/>
  <c r="B212" i="1"/>
  <c r="E212" i="1"/>
  <c r="L212" i="1" s="1"/>
  <c r="C212" i="1"/>
  <c r="D214" i="1"/>
  <c r="B214" i="1"/>
  <c r="E214" i="1"/>
  <c r="L214" i="1" s="1"/>
  <c r="C214" i="1"/>
  <c r="D216" i="1"/>
  <c r="B216" i="1"/>
  <c r="E216" i="1"/>
  <c r="L216" i="1" s="1"/>
  <c r="C216" i="1"/>
  <c r="D218" i="1"/>
  <c r="B218" i="1"/>
  <c r="E218" i="1"/>
  <c r="L218" i="1" s="1"/>
  <c r="C218" i="1"/>
  <c r="D220" i="1"/>
  <c r="B220" i="1"/>
  <c r="E220" i="1"/>
  <c r="L220" i="1" s="1"/>
  <c r="C220" i="1"/>
  <c r="D222" i="1"/>
  <c r="B222" i="1"/>
  <c r="E222" i="1"/>
  <c r="L222" i="1" s="1"/>
  <c r="C222" i="1"/>
  <c r="D224" i="1"/>
  <c r="B224" i="1"/>
  <c r="E224" i="1"/>
  <c r="L224" i="1" s="1"/>
  <c r="C224" i="1"/>
  <c r="D226" i="1"/>
  <c r="B226" i="1"/>
  <c r="E226" i="1"/>
  <c r="L226" i="1" s="1"/>
  <c r="C226" i="1"/>
  <c r="D228" i="1"/>
  <c r="B228" i="1"/>
  <c r="E228" i="1"/>
  <c r="L228" i="1" s="1"/>
  <c r="C228" i="1"/>
  <c r="D230" i="1"/>
  <c r="B230" i="1"/>
  <c r="E230" i="1"/>
  <c r="L230" i="1" s="1"/>
  <c r="C230" i="1"/>
  <c r="D232" i="1"/>
  <c r="B232" i="1"/>
  <c r="E232" i="1"/>
  <c r="L232" i="1" s="1"/>
  <c r="C232" i="1"/>
  <c r="D234" i="1"/>
  <c r="B234" i="1"/>
  <c r="E234" i="1"/>
  <c r="L234" i="1" s="1"/>
  <c r="C234" i="1"/>
  <c r="C35" i="1"/>
  <c r="C36" i="1"/>
  <c r="G36" i="1" s="1"/>
  <c r="C37" i="1"/>
  <c r="C38" i="1"/>
  <c r="C39" i="1"/>
  <c r="C40" i="1"/>
  <c r="G40" i="1" s="1"/>
  <c r="C41" i="1"/>
  <c r="C42" i="1"/>
  <c r="G42" i="1" s="1"/>
  <c r="C43" i="1"/>
  <c r="C44" i="1"/>
  <c r="G44" i="1" s="1"/>
  <c r="C45" i="1"/>
  <c r="C46" i="1"/>
  <c r="C47" i="1"/>
  <c r="C48" i="1"/>
  <c r="G48" i="1" s="1"/>
  <c r="C49" i="1"/>
  <c r="C50" i="1"/>
  <c r="G50" i="1" s="1"/>
  <c r="C51" i="1"/>
  <c r="C52" i="1"/>
  <c r="G52" i="1" s="1"/>
  <c r="C53" i="1"/>
  <c r="C54" i="1"/>
  <c r="C55" i="1"/>
  <c r="C56" i="1"/>
  <c r="G56" i="1" s="1"/>
  <c r="C57" i="1"/>
  <c r="C58" i="1"/>
  <c r="G58" i="1" s="1"/>
  <c r="C59" i="1"/>
  <c r="C60" i="1"/>
  <c r="G60" i="1" s="1"/>
  <c r="C61" i="1"/>
  <c r="C62" i="1"/>
  <c r="C63" i="1"/>
  <c r="C64" i="1"/>
  <c r="G64" i="1" s="1"/>
  <c r="C65" i="1"/>
  <c r="C66" i="1"/>
  <c r="G66" i="1" s="1"/>
  <c r="C67" i="1"/>
  <c r="C68" i="1"/>
  <c r="G68" i="1" s="1"/>
  <c r="C69" i="1"/>
  <c r="C70" i="1"/>
  <c r="C71" i="1"/>
  <c r="C72" i="1"/>
  <c r="G72" i="1" s="1"/>
  <c r="C73" i="1"/>
  <c r="C74" i="1"/>
  <c r="G74" i="1" s="1"/>
  <c r="C75" i="1"/>
  <c r="C76" i="1"/>
  <c r="G76" i="1" s="1"/>
  <c r="C77" i="1"/>
  <c r="C78" i="1"/>
  <c r="C79" i="1"/>
  <c r="C80" i="1"/>
  <c r="G80" i="1" s="1"/>
  <c r="C81" i="1"/>
  <c r="C82" i="1"/>
  <c r="G82" i="1" s="1"/>
  <c r="C83" i="1"/>
  <c r="C84" i="1"/>
  <c r="G84" i="1" s="1"/>
  <c r="C85" i="1"/>
  <c r="C86" i="1"/>
  <c r="C87" i="1"/>
  <c r="C88" i="1"/>
  <c r="G88" i="1" s="1"/>
  <c r="C89" i="1"/>
  <c r="C90" i="1"/>
  <c r="G90" i="1" s="1"/>
  <c r="C91" i="1"/>
  <c r="C92" i="1"/>
  <c r="G92" i="1" s="1"/>
  <c r="C93" i="1"/>
  <c r="C94" i="1"/>
  <c r="C95" i="1"/>
  <c r="C96" i="1"/>
  <c r="G96" i="1" s="1"/>
  <c r="C97" i="1"/>
  <c r="C98" i="1"/>
  <c r="G98" i="1" s="1"/>
  <c r="C99" i="1"/>
  <c r="C100" i="1"/>
  <c r="G100" i="1" s="1"/>
  <c r="C101" i="1"/>
  <c r="C102" i="1"/>
  <c r="C103" i="1"/>
  <c r="C104" i="1"/>
  <c r="G104" i="1" s="1"/>
  <c r="C105" i="1"/>
  <c r="C106" i="1"/>
  <c r="G106" i="1" s="1"/>
  <c r="D107" i="1"/>
  <c r="D108" i="1"/>
  <c r="D109" i="1"/>
  <c r="D110" i="1"/>
  <c r="K110" i="1" s="1"/>
  <c r="D111" i="1"/>
  <c r="D112" i="1"/>
  <c r="K112" i="1" s="1"/>
  <c r="D113" i="1"/>
  <c r="D114" i="1"/>
  <c r="K114" i="1" s="1"/>
  <c r="D115" i="1"/>
  <c r="D116" i="1"/>
  <c r="D117" i="1"/>
  <c r="D118" i="1"/>
  <c r="D119" i="1"/>
  <c r="D120" i="1"/>
  <c r="K120" i="1" s="1"/>
  <c r="D121" i="1"/>
  <c r="D122" i="1"/>
  <c r="K122" i="1" s="1"/>
  <c r="D123" i="1"/>
  <c r="D124" i="1"/>
  <c r="K124" i="1" s="1"/>
  <c r="D125" i="1"/>
  <c r="D126" i="1"/>
  <c r="D127" i="1"/>
  <c r="D128" i="1"/>
  <c r="F79" i="1"/>
  <c r="F81" i="1"/>
  <c r="F83" i="1"/>
  <c r="F85" i="1"/>
  <c r="H86" i="1"/>
  <c r="F87" i="1"/>
  <c r="F89" i="1"/>
  <c r="F91" i="1"/>
  <c r="F93" i="1"/>
  <c r="F94" i="1"/>
  <c r="F95" i="1"/>
  <c r="F97" i="1"/>
  <c r="F99" i="1"/>
  <c r="F101" i="1"/>
  <c r="F103" i="1"/>
  <c r="F105" i="1"/>
  <c r="F107" i="1"/>
  <c r="F111" i="1"/>
  <c r="F114" i="1"/>
  <c r="F121" i="1"/>
  <c r="F122" i="1"/>
  <c r="F123" i="1"/>
  <c r="F127" i="1"/>
  <c r="F141" i="1"/>
  <c r="F145" i="1"/>
  <c r="F153" i="1"/>
  <c r="F157" i="1"/>
  <c r="F173" i="1"/>
  <c r="F177" i="1"/>
  <c r="F189" i="1"/>
  <c r="F205" i="1"/>
  <c r="F209" i="1"/>
  <c r="H220" i="1"/>
  <c r="F233" i="1"/>
  <c r="H40" i="1"/>
  <c r="I40" i="1" s="1"/>
  <c r="H64" i="1"/>
  <c r="I64" i="1" s="1"/>
  <c r="F35" i="1"/>
  <c r="F37" i="1"/>
  <c r="F39" i="1"/>
  <c r="F41" i="1"/>
  <c r="F43" i="1"/>
  <c r="F45" i="1"/>
  <c r="F47" i="1"/>
  <c r="F49" i="1"/>
  <c r="F51" i="1"/>
  <c r="F53" i="1"/>
  <c r="F55" i="1"/>
  <c r="F57" i="1"/>
  <c r="F59" i="1"/>
  <c r="F61" i="1"/>
  <c r="F63" i="1"/>
  <c r="F65" i="1"/>
  <c r="F67" i="1"/>
  <c r="F69" i="1"/>
  <c r="F71" i="1"/>
  <c r="F73" i="1"/>
  <c r="F75" i="1"/>
  <c r="F77" i="1"/>
  <c r="H138" i="1" l="1"/>
  <c r="H130" i="1"/>
  <c r="H56" i="1"/>
  <c r="I56" i="1" s="1"/>
  <c r="F217" i="1"/>
  <c r="F185" i="1"/>
  <c r="F125" i="1"/>
  <c r="K116" i="1"/>
  <c r="H142" i="1"/>
  <c r="J129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L138" i="1"/>
  <c r="L130" i="1"/>
  <c r="H48" i="1"/>
  <c r="I48" i="1" s="1"/>
  <c r="H124" i="1"/>
  <c r="I86" i="1"/>
  <c r="H94" i="1"/>
  <c r="H74" i="1"/>
  <c r="I74" i="1" s="1"/>
  <c r="H66" i="1"/>
  <c r="I66" i="1" s="1"/>
  <c r="H54" i="1"/>
  <c r="H50" i="1"/>
  <c r="I50" i="1" s="1"/>
  <c r="H42" i="1"/>
  <c r="I42" i="1" s="1"/>
  <c r="H126" i="1"/>
  <c r="F201" i="1"/>
  <c r="F137" i="1"/>
  <c r="H230" i="1"/>
  <c r="H222" i="1"/>
  <c r="H214" i="1"/>
  <c r="H206" i="1"/>
  <c r="H198" i="1"/>
  <c r="H190" i="1"/>
  <c r="H182" i="1"/>
  <c r="H174" i="1"/>
  <c r="H166" i="1"/>
  <c r="H154" i="1"/>
  <c r="H144" i="1"/>
  <c r="D2" i="2"/>
  <c r="H70" i="1"/>
  <c r="H58" i="1"/>
  <c r="I58" i="1" s="1"/>
  <c r="H38" i="1"/>
  <c r="I38" i="1" s="1"/>
  <c r="F229" i="1"/>
  <c r="F169" i="1"/>
  <c r="H234" i="1"/>
  <c r="H226" i="1"/>
  <c r="H218" i="1"/>
  <c r="H210" i="1"/>
  <c r="H202" i="1"/>
  <c r="H194" i="1"/>
  <c r="H186" i="1"/>
  <c r="H178" i="1"/>
  <c r="H170" i="1"/>
  <c r="H162" i="1"/>
  <c r="H158" i="1"/>
  <c r="H150" i="1"/>
  <c r="H72" i="1"/>
  <c r="I72" i="1" s="1"/>
  <c r="F129" i="1"/>
  <c r="H116" i="1"/>
  <c r="G102" i="1"/>
  <c r="G94" i="1"/>
  <c r="G86" i="1"/>
  <c r="G78" i="1"/>
  <c r="G70" i="1"/>
  <c r="G62" i="1"/>
  <c r="G54" i="1"/>
  <c r="G46" i="1"/>
  <c r="G38" i="1"/>
  <c r="F74" i="1"/>
  <c r="F58" i="1"/>
  <c r="F42" i="1"/>
  <c r="H232" i="1"/>
  <c r="H216" i="1"/>
  <c r="H200" i="1"/>
  <c r="H184" i="1"/>
  <c r="H168" i="1"/>
  <c r="H152" i="1"/>
  <c r="J109" i="1"/>
  <c r="H76" i="1"/>
  <c r="I76" i="1" s="1"/>
  <c r="H60" i="1"/>
  <c r="I60" i="1" s="1"/>
  <c r="H44" i="1"/>
  <c r="I44" i="1" s="1"/>
  <c r="F119" i="1"/>
  <c r="H102" i="1"/>
  <c r="I102" i="1" s="1"/>
  <c r="J117" i="1"/>
  <c r="F66" i="1"/>
  <c r="F50" i="1"/>
  <c r="H78" i="1"/>
  <c r="I78" i="1" s="1"/>
  <c r="H62" i="1"/>
  <c r="H46" i="1"/>
  <c r="I46" i="1" s="1"/>
  <c r="H224" i="1"/>
  <c r="H208" i="1"/>
  <c r="H192" i="1"/>
  <c r="H176" i="1"/>
  <c r="H160" i="1"/>
  <c r="H136" i="1"/>
  <c r="K108" i="1"/>
  <c r="F109" i="1"/>
  <c r="J126" i="1"/>
  <c r="N126" i="1" s="1"/>
  <c r="G129" i="1"/>
  <c r="H68" i="1"/>
  <c r="I68" i="1" s="1"/>
  <c r="H52" i="1"/>
  <c r="I52" i="1" s="1"/>
  <c r="H36" i="1"/>
  <c r="I36" i="1" s="1"/>
  <c r="F115" i="1"/>
  <c r="J112" i="1"/>
  <c r="F70" i="1"/>
  <c r="F54" i="1"/>
  <c r="F38" i="1"/>
  <c r="H228" i="1"/>
  <c r="H212" i="1"/>
  <c r="H204" i="1"/>
  <c r="H196" i="1"/>
  <c r="H188" i="1"/>
  <c r="H180" i="1"/>
  <c r="H172" i="1"/>
  <c r="H164" i="1"/>
  <c r="H156" i="1"/>
  <c r="H148" i="1"/>
  <c r="H140" i="1"/>
  <c r="H132" i="1"/>
  <c r="K128" i="1"/>
  <c r="J113" i="1"/>
  <c r="H122" i="1"/>
  <c r="H114" i="1"/>
  <c r="K126" i="1"/>
  <c r="K118" i="1"/>
  <c r="J121" i="1"/>
  <c r="F234" i="1"/>
  <c r="F232" i="1"/>
  <c r="F230" i="1"/>
  <c r="F228" i="1"/>
  <c r="F226" i="1"/>
  <c r="F224" i="1"/>
  <c r="F222" i="1"/>
  <c r="F220" i="1"/>
  <c r="F218" i="1"/>
  <c r="F216" i="1"/>
  <c r="F214" i="1"/>
  <c r="F212" i="1"/>
  <c r="F210" i="1"/>
  <c r="F208" i="1"/>
  <c r="F206" i="1"/>
  <c r="F204" i="1"/>
  <c r="F202" i="1"/>
  <c r="F200" i="1"/>
  <c r="F198" i="1"/>
  <c r="F196" i="1"/>
  <c r="F194" i="1"/>
  <c r="F192" i="1"/>
  <c r="F190" i="1"/>
  <c r="F188" i="1"/>
  <c r="F186" i="1"/>
  <c r="F184" i="1"/>
  <c r="F182" i="1"/>
  <c r="F180" i="1"/>
  <c r="F178" i="1"/>
  <c r="F176" i="1"/>
  <c r="F174" i="1"/>
  <c r="F172" i="1"/>
  <c r="F170" i="1"/>
  <c r="F168" i="1"/>
  <c r="F166" i="1"/>
  <c r="F164" i="1"/>
  <c r="F162" i="1"/>
  <c r="F160" i="1"/>
  <c r="F158" i="1"/>
  <c r="F156" i="1"/>
  <c r="F154" i="1"/>
  <c r="F152" i="1"/>
  <c r="F150" i="1"/>
  <c r="F148" i="1"/>
  <c r="F144" i="1"/>
  <c r="F142" i="1"/>
  <c r="F140" i="1"/>
  <c r="F136" i="1"/>
  <c r="F132" i="1"/>
  <c r="H106" i="1"/>
  <c r="I106" i="1" s="1"/>
  <c r="H98" i="1"/>
  <c r="I98" i="1" s="1"/>
  <c r="H90" i="1"/>
  <c r="I90" i="1" s="1"/>
  <c r="H82" i="1"/>
  <c r="I82" i="1" s="1"/>
  <c r="H233" i="1"/>
  <c r="H231" i="1"/>
  <c r="H229" i="1"/>
  <c r="H227" i="1"/>
  <c r="H225" i="1"/>
  <c r="H223" i="1"/>
  <c r="H221" i="1"/>
  <c r="H219" i="1"/>
  <c r="H217" i="1"/>
  <c r="H215" i="1"/>
  <c r="H213" i="1"/>
  <c r="H211" i="1"/>
  <c r="H209" i="1"/>
  <c r="H207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39" i="1"/>
  <c r="H137" i="1"/>
  <c r="H135" i="1"/>
  <c r="H133" i="1"/>
  <c r="H131" i="1"/>
  <c r="K129" i="1"/>
  <c r="H127" i="1"/>
  <c r="H125" i="1"/>
  <c r="H123" i="1"/>
  <c r="H117" i="1"/>
  <c r="H115" i="1"/>
  <c r="H107" i="1"/>
  <c r="F120" i="1"/>
  <c r="F112" i="1"/>
  <c r="F110" i="1"/>
  <c r="H128" i="1"/>
  <c r="H120" i="1"/>
  <c r="H118" i="1"/>
  <c r="H112" i="1"/>
  <c r="H110" i="1"/>
  <c r="H108" i="1"/>
  <c r="H104" i="1"/>
  <c r="I104" i="1" s="1"/>
  <c r="H100" i="1"/>
  <c r="I100" i="1" s="1"/>
  <c r="H96" i="1"/>
  <c r="I96" i="1" s="1"/>
  <c r="H92" i="1"/>
  <c r="I92" i="1" s="1"/>
  <c r="H88" i="1"/>
  <c r="I88" i="1" s="1"/>
  <c r="H84" i="1"/>
  <c r="I84" i="1" s="1"/>
  <c r="H80" i="1"/>
  <c r="I80" i="1" s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F146" i="1"/>
  <c r="F138" i="1"/>
  <c r="F134" i="1"/>
  <c r="F130" i="1"/>
  <c r="H129" i="1"/>
  <c r="F126" i="1"/>
  <c r="F124" i="1"/>
  <c r="H121" i="1"/>
  <c r="H119" i="1"/>
  <c r="F116" i="1"/>
  <c r="H113" i="1"/>
  <c r="H111" i="1"/>
  <c r="H109" i="1"/>
  <c r="H105" i="1"/>
  <c r="H103" i="1"/>
  <c r="H101" i="1"/>
  <c r="H99" i="1"/>
  <c r="H97" i="1"/>
  <c r="H95" i="1"/>
  <c r="H93" i="1"/>
  <c r="H91" i="1"/>
  <c r="H89" i="1"/>
  <c r="H87" i="1"/>
  <c r="H85" i="1"/>
  <c r="H83" i="1"/>
  <c r="H81" i="1"/>
  <c r="H79" i="1"/>
  <c r="K127" i="1"/>
  <c r="K125" i="1"/>
  <c r="N125" i="1" s="1"/>
  <c r="K123" i="1"/>
  <c r="N123" i="1" s="1"/>
  <c r="K121" i="1"/>
  <c r="K119" i="1"/>
  <c r="N119" i="1" s="1"/>
  <c r="K117" i="1"/>
  <c r="K115" i="1"/>
  <c r="N115" i="1" s="1"/>
  <c r="K113" i="1"/>
  <c r="K111" i="1"/>
  <c r="K109" i="1"/>
  <c r="N109" i="1" s="1"/>
  <c r="K107" i="1"/>
  <c r="N107" i="1" s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N128" i="1"/>
  <c r="N122" i="1"/>
  <c r="N118" i="1"/>
  <c r="N114" i="1"/>
  <c r="N108" i="1"/>
  <c r="N129" i="1"/>
  <c r="N124" i="1"/>
  <c r="N116" i="1"/>
  <c r="N111" i="1"/>
  <c r="J234" i="1"/>
  <c r="J232" i="1"/>
  <c r="J230" i="1"/>
  <c r="J228" i="1"/>
  <c r="J226" i="1"/>
  <c r="J224" i="1"/>
  <c r="J222" i="1"/>
  <c r="J220" i="1"/>
  <c r="J218" i="1"/>
  <c r="J216" i="1"/>
  <c r="J214" i="1"/>
  <c r="J212" i="1"/>
  <c r="J210" i="1"/>
  <c r="J208" i="1"/>
  <c r="J206" i="1"/>
  <c r="J204" i="1"/>
  <c r="J202" i="1"/>
  <c r="J200" i="1"/>
  <c r="J198" i="1"/>
  <c r="J196" i="1"/>
  <c r="J194" i="1"/>
  <c r="J192" i="1"/>
  <c r="J190" i="1"/>
  <c r="J188" i="1"/>
  <c r="J186" i="1"/>
  <c r="J184" i="1"/>
  <c r="J182" i="1"/>
  <c r="J180" i="1"/>
  <c r="J178" i="1"/>
  <c r="J176" i="1"/>
  <c r="J174" i="1"/>
  <c r="J172" i="1"/>
  <c r="J170" i="1"/>
  <c r="J168" i="1"/>
  <c r="J166" i="1"/>
  <c r="J164" i="1"/>
  <c r="J162" i="1"/>
  <c r="J160" i="1"/>
  <c r="J158" i="1"/>
  <c r="J156" i="1"/>
  <c r="J154" i="1"/>
  <c r="J152" i="1"/>
  <c r="J150" i="1"/>
  <c r="J148" i="1"/>
  <c r="J144" i="1"/>
  <c r="J142" i="1"/>
  <c r="J140" i="1"/>
  <c r="J136" i="1"/>
  <c r="J132" i="1"/>
  <c r="J233" i="1"/>
  <c r="J231" i="1"/>
  <c r="J229" i="1"/>
  <c r="J227" i="1"/>
  <c r="J225" i="1"/>
  <c r="J223" i="1"/>
  <c r="J221" i="1"/>
  <c r="J219" i="1"/>
  <c r="J217" i="1"/>
  <c r="J215" i="1"/>
  <c r="J213" i="1"/>
  <c r="J211" i="1"/>
  <c r="J209" i="1"/>
  <c r="J207" i="1"/>
  <c r="J205" i="1"/>
  <c r="J203" i="1"/>
  <c r="J201" i="1"/>
  <c r="J199" i="1"/>
  <c r="J197" i="1"/>
  <c r="J195" i="1"/>
  <c r="J193" i="1"/>
  <c r="J191" i="1"/>
  <c r="J189" i="1"/>
  <c r="J187" i="1"/>
  <c r="J185" i="1"/>
  <c r="J183" i="1"/>
  <c r="J181" i="1"/>
  <c r="J179" i="1"/>
  <c r="J177" i="1"/>
  <c r="J175" i="1"/>
  <c r="J173" i="1"/>
  <c r="J171" i="1"/>
  <c r="J169" i="1"/>
  <c r="J167" i="1"/>
  <c r="J165" i="1"/>
  <c r="J163" i="1"/>
  <c r="J161" i="1"/>
  <c r="J159" i="1"/>
  <c r="J157" i="1"/>
  <c r="J155" i="1"/>
  <c r="J153" i="1"/>
  <c r="J151" i="1"/>
  <c r="J149" i="1"/>
  <c r="J147" i="1"/>
  <c r="J145" i="1"/>
  <c r="J143" i="1"/>
  <c r="J141" i="1"/>
  <c r="J139" i="1"/>
  <c r="J137" i="1"/>
  <c r="J135" i="1"/>
  <c r="J133" i="1"/>
  <c r="J131" i="1"/>
  <c r="L127" i="1"/>
  <c r="M127" i="1" s="1"/>
  <c r="L125" i="1"/>
  <c r="L123" i="1"/>
  <c r="L121" i="1"/>
  <c r="L119" i="1"/>
  <c r="M119" i="1" s="1"/>
  <c r="L117" i="1"/>
  <c r="L115" i="1"/>
  <c r="L113" i="1"/>
  <c r="L111" i="1"/>
  <c r="M111" i="1" s="1"/>
  <c r="L109" i="1"/>
  <c r="L107" i="1"/>
  <c r="K146" i="1"/>
  <c r="K138" i="1"/>
  <c r="K134" i="1"/>
  <c r="C2" i="2" s="1"/>
  <c r="K130" i="1"/>
  <c r="L126" i="1"/>
  <c r="L124" i="1"/>
  <c r="M124" i="1" s="1"/>
  <c r="L120" i="1"/>
  <c r="M120" i="1" s="1"/>
  <c r="L116" i="1"/>
  <c r="M116" i="1" s="1"/>
  <c r="L112" i="1"/>
  <c r="M112" i="1" s="1"/>
  <c r="L110" i="1"/>
  <c r="M110" i="1" s="1"/>
  <c r="L105" i="1"/>
  <c r="L101" i="1"/>
  <c r="L97" i="1"/>
  <c r="L93" i="1"/>
  <c r="L89" i="1"/>
  <c r="L85" i="1"/>
  <c r="L81" i="1"/>
  <c r="L77" i="1"/>
  <c r="L73" i="1"/>
  <c r="L69" i="1"/>
  <c r="L65" i="1"/>
  <c r="L61" i="1"/>
  <c r="L57" i="1"/>
  <c r="L53" i="1"/>
  <c r="L49" i="1"/>
  <c r="L45" i="1"/>
  <c r="L41" i="1"/>
  <c r="L37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N127" i="1"/>
  <c r="M125" i="1"/>
  <c r="N120" i="1"/>
  <c r="N112" i="1"/>
  <c r="N110" i="1"/>
  <c r="K234" i="1"/>
  <c r="K232" i="1"/>
  <c r="K230" i="1"/>
  <c r="K228" i="1"/>
  <c r="K226" i="1"/>
  <c r="K224" i="1"/>
  <c r="K222" i="1"/>
  <c r="K220" i="1"/>
  <c r="K218" i="1"/>
  <c r="K216" i="1"/>
  <c r="K214" i="1"/>
  <c r="K212" i="1"/>
  <c r="K210" i="1"/>
  <c r="K208" i="1"/>
  <c r="K206" i="1"/>
  <c r="K204" i="1"/>
  <c r="K202" i="1"/>
  <c r="K200" i="1"/>
  <c r="K198" i="1"/>
  <c r="K196" i="1"/>
  <c r="K194" i="1"/>
  <c r="K192" i="1"/>
  <c r="K190" i="1"/>
  <c r="K188" i="1"/>
  <c r="K186" i="1"/>
  <c r="K184" i="1"/>
  <c r="K182" i="1"/>
  <c r="K180" i="1"/>
  <c r="K178" i="1"/>
  <c r="K176" i="1"/>
  <c r="K174" i="1"/>
  <c r="K172" i="1"/>
  <c r="K170" i="1"/>
  <c r="K168" i="1"/>
  <c r="K166" i="1"/>
  <c r="K164" i="1"/>
  <c r="K162" i="1"/>
  <c r="K160" i="1"/>
  <c r="K158" i="1"/>
  <c r="K156" i="1"/>
  <c r="K154" i="1"/>
  <c r="K152" i="1"/>
  <c r="K150" i="1"/>
  <c r="K148" i="1"/>
  <c r="K144" i="1"/>
  <c r="K142" i="1"/>
  <c r="K140" i="1"/>
  <c r="K136" i="1"/>
  <c r="K132" i="1"/>
  <c r="L128" i="1"/>
  <c r="M128" i="1" s="1"/>
  <c r="L122" i="1"/>
  <c r="M122" i="1" s="1"/>
  <c r="L118" i="1"/>
  <c r="M118" i="1" s="1"/>
  <c r="L114" i="1"/>
  <c r="M114" i="1" s="1"/>
  <c r="L108" i="1"/>
  <c r="M108" i="1" s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K233" i="1"/>
  <c r="K231" i="1"/>
  <c r="K229" i="1"/>
  <c r="K227" i="1"/>
  <c r="K225" i="1"/>
  <c r="K223" i="1"/>
  <c r="K221" i="1"/>
  <c r="K219" i="1"/>
  <c r="K217" i="1"/>
  <c r="K215" i="1"/>
  <c r="K213" i="1"/>
  <c r="K211" i="1"/>
  <c r="K209" i="1"/>
  <c r="K207" i="1"/>
  <c r="K205" i="1"/>
  <c r="K203" i="1"/>
  <c r="K201" i="1"/>
  <c r="K199" i="1"/>
  <c r="K197" i="1"/>
  <c r="K195" i="1"/>
  <c r="K193" i="1"/>
  <c r="K191" i="1"/>
  <c r="K189" i="1"/>
  <c r="K187" i="1"/>
  <c r="K185" i="1"/>
  <c r="K183" i="1"/>
  <c r="K181" i="1"/>
  <c r="K179" i="1"/>
  <c r="K177" i="1"/>
  <c r="K175" i="1"/>
  <c r="K173" i="1"/>
  <c r="K171" i="1"/>
  <c r="K169" i="1"/>
  <c r="K167" i="1"/>
  <c r="K165" i="1"/>
  <c r="K163" i="1"/>
  <c r="K161" i="1"/>
  <c r="K159" i="1"/>
  <c r="K157" i="1"/>
  <c r="K155" i="1"/>
  <c r="K153" i="1"/>
  <c r="K151" i="1"/>
  <c r="K149" i="1"/>
  <c r="K147" i="1"/>
  <c r="K145" i="1"/>
  <c r="K143" i="1"/>
  <c r="K141" i="1"/>
  <c r="K139" i="1"/>
  <c r="K137" i="1"/>
  <c r="K135" i="1"/>
  <c r="K133" i="1"/>
  <c r="K131" i="1"/>
  <c r="L129" i="1"/>
  <c r="M129" i="1" s="1"/>
  <c r="G146" i="1"/>
  <c r="I146" i="1" s="1"/>
  <c r="J146" i="1"/>
  <c r="G138" i="1"/>
  <c r="I138" i="1" s="1"/>
  <c r="J138" i="1"/>
  <c r="G134" i="1"/>
  <c r="I134" i="1" s="1"/>
  <c r="J134" i="1"/>
  <c r="B2" i="2" s="1"/>
  <c r="G130" i="1"/>
  <c r="I130" i="1" s="1"/>
  <c r="J130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106" i="1"/>
  <c r="L102" i="1"/>
  <c r="L98" i="1"/>
  <c r="L94" i="1"/>
  <c r="L90" i="1"/>
  <c r="L86" i="1"/>
  <c r="L82" i="1"/>
  <c r="L78" i="1"/>
  <c r="L74" i="1"/>
  <c r="L70" i="1"/>
  <c r="L66" i="1"/>
  <c r="L62" i="1"/>
  <c r="L58" i="1"/>
  <c r="L54" i="1"/>
  <c r="L50" i="1"/>
  <c r="L46" i="1"/>
  <c r="L42" i="1"/>
  <c r="L38" i="1"/>
  <c r="G234" i="1"/>
  <c r="I234" i="1" s="1"/>
  <c r="G232" i="1"/>
  <c r="I232" i="1" s="1"/>
  <c r="G230" i="1"/>
  <c r="I230" i="1" s="1"/>
  <c r="G228" i="1"/>
  <c r="G226" i="1"/>
  <c r="I226" i="1" s="1"/>
  <c r="G224" i="1"/>
  <c r="I224" i="1" s="1"/>
  <c r="G222" i="1"/>
  <c r="I222" i="1" s="1"/>
  <c r="G220" i="1"/>
  <c r="I220" i="1" s="1"/>
  <c r="G218" i="1"/>
  <c r="G216" i="1"/>
  <c r="G214" i="1"/>
  <c r="I214" i="1" s="1"/>
  <c r="G212" i="1"/>
  <c r="I212" i="1" s="1"/>
  <c r="G210" i="1"/>
  <c r="I210" i="1" s="1"/>
  <c r="G208" i="1"/>
  <c r="G206" i="1"/>
  <c r="G204" i="1"/>
  <c r="G202" i="1"/>
  <c r="G200" i="1"/>
  <c r="G198" i="1"/>
  <c r="I198" i="1" s="1"/>
  <c r="G196" i="1"/>
  <c r="G194" i="1"/>
  <c r="G192" i="1"/>
  <c r="G190" i="1"/>
  <c r="G188" i="1"/>
  <c r="I188" i="1" s="1"/>
  <c r="G186" i="1"/>
  <c r="I186" i="1" s="1"/>
  <c r="G184" i="1"/>
  <c r="G182" i="1"/>
  <c r="I182" i="1" s="1"/>
  <c r="G180" i="1"/>
  <c r="G178" i="1"/>
  <c r="I178" i="1" s="1"/>
  <c r="G176" i="1"/>
  <c r="I176" i="1" s="1"/>
  <c r="G174" i="1"/>
  <c r="I174" i="1" s="1"/>
  <c r="G172" i="1"/>
  <c r="G170" i="1"/>
  <c r="I170" i="1" s="1"/>
  <c r="G168" i="1"/>
  <c r="G166" i="1"/>
  <c r="I166" i="1" s="1"/>
  <c r="G164" i="1"/>
  <c r="G162" i="1"/>
  <c r="I162" i="1" s="1"/>
  <c r="G160" i="1"/>
  <c r="I160" i="1" s="1"/>
  <c r="G158" i="1"/>
  <c r="G156" i="1"/>
  <c r="I156" i="1" s="1"/>
  <c r="G154" i="1"/>
  <c r="I154" i="1" s="1"/>
  <c r="G152" i="1"/>
  <c r="I152" i="1" s="1"/>
  <c r="G150" i="1"/>
  <c r="I150" i="1" s="1"/>
  <c r="G148" i="1"/>
  <c r="I148" i="1" s="1"/>
  <c r="G144" i="1"/>
  <c r="I144" i="1" s="1"/>
  <c r="G142" i="1"/>
  <c r="I142" i="1" s="1"/>
  <c r="G140" i="1"/>
  <c r="G136" i="1"/>
  <c r="G132" i="1"/>
  <c r="G128" i="1"/>
  <c r="G122" i="1"/>
  <c r="G118" i="1"/>
  <c r="G114" i="1"/>
  <c r="G108" i="1"/>
  <c r="I108" i="1" s="1"/>
  <c r="G233" i="1"/>
  <c r="G231" i="1"/>
  <c r="I231" i="1" s="1"/>
  <c r="G229" i="1"/>
  <c r="G227" i="1"/>
  <c r="G225" i="1"/>
  <c r="I225" i="1" s="1"/>
  <c r="G223" i="1"/>
  <c r="G221" i="1"/>
  <c r="G219" i="1"/>
  <c r="G217" i="1"/>
  <c r="G215" i="1"/>
  <c r="I215" i="1" s="1"/>
  <c r="G213" i="1"/>
  <c r="G211" i="1"/>
  <c r="G209" i="1"/>
  <c r="I209" i="1" s="1"/>
  <c r="G207" i="1"/>
  <c r="G205" i="1"/>
  <c r="G203" i="1"/>
  <c r="G201" i="1"/>
  <c r="G199" i="1"/>
  <c r="I199" i="1" s="1"/>
  <c r="G197" i="1"/>
  <c r="G195" i="1"/>
  <c r="G193" i="1"/>
  <c r="I193" i="1" s="1"/>
  <c r="G191" i="1"/>
  <c r="G189" i="1"/>
  <c r="G187" i="1"/>
  <c r="G185" i="1"/>
  <c r="G183" i="1"/>
  <c r="I183" i="1" s="1"/>
  <c r="G181" i="1"/>
  <c r="I181" i="1" s="1"/>
  <c r="G179" i="1"/>
  <c r="G177" i="1"/>
  <c r="I177" i="1" s="1"/>
  <c r="G175" i="1"/>
  <c r="G173" i="1"/>
  <c r="G171" i="1"/>
  <c r="G169" i="1"/>
  <c r="G167" i="1"/>
  <c r="I167" i="1" s="1"/>
  <c r="G165" i="1"/>
  <c r="G163" i="1"/>
  <c r="G161" i="1"/>
  <c r="I161" i="1" s="1"/>
  <c r="G159" i="1"/>
  <c r="G157" i="1"/>
  <c r="G155" i="1"/>
  <c r="G153" i="1"/>
  <c r="G151" i="1"/>
  <c r="I151" i="1" s="1"/>
  <c r="G149" i="1"/>
  <c r="G147" i="1"/>
  <c r="G145" i="1"/>
  <c r="I145" i="1" s="1"/>
  <c r="G143" i="1"/>
  <c r="G141" i="1"/>
  <c r="G139" i="1"/>
  <c r="G137" i="1"/>
  <c r="G135" i="1"/>
  <c r="I135" i="1" s="1"/>
  <c r="G133" i="1"/>
  <c r="G131" i="1"/>
  <c r="G127" i="1"/>
  <c r="G125" i="1"/>
  <c r="G123" i="1"/>
  <c r="G121" i="1"/>
  <c r="G119" i="1"/>
  <c r="I119" i="1" s="1"/>
  <c r="G117" i="1"/>
  <c r="G115" i="1"/>
  <c r="I115" i="1" s="1"/>
  <c r="G113" i="1"/>
  <c r="G111" i="1"/>
  <c r="I111" i="1" s="1"/>
  <c r="G109" i="1"/>
  <c r="G107" i="1"/>
  <c r="I107" i="1" s="1"/>
  <c r="G126" i="1"/>
  <c r="I126" i="1" s="1"/>
  <c r="G124" i="1"/>
  <c r="G120" i="1"/>
  <c r="I120" i="1" s="1"/>
  <c r="G116" i="1"/>
  <c r="I116" i="1" s="1"/>
  <c r="G112" i="1"/>
  <c r="I112" i="1" s="1"/>
  <c r="G110" i="1"/>
  <c r="I110" i="1" s="1"/>
  <c r="I194" i="1" l="1"/>
  <c r="I196" i="1"/>
  <c r="M121" i="1"/>
  <c r="P121" i="1" s="1"/>
  <c r="I62" i="1"/>
  <c r="I70" i="1"/>
  <c r="I213" i="1"/>
  <c r="M123" i="1"/>
  <c r="M109" i="1"/>
  <c r="P109" i="1" s="1"/>
  <c r="I133" i="1"/>
  <c r="I149" i="1"/>
  <c r="I165" i="1"/>
  <c r="I197" i="1"/>
  <c r="I229" i="1"/>
  <c r="I202" i="1"/>
  <c r="I218" i="1"/>
  <c r="I136" i="1"/>
  <c r="I172" i="1"/>
  <c r="I204" i="1"/>
  <c r="M117" i="1"/>
  <c r="P117" i="1" s="1"/>
  <c r="M107" i="1"/>
  <c r="Q107" i="1" s="1"/>
  <c r="I54" i="1"/>
  <c r="I124" i="1"/>
  <c r="I140" i="1"/>
  <c r="I158" i="1"/>
  <c r="I190" i="1"/>
  <c r="I206" i="1"/>
  <c r="M115" i="1"/>
  <c r="P115" i="1" s="1"/>
  <c r="N121" i="1"/>
  <c r="Q121" i="1" s="1"/>
  <c r="I94" i="1"/>
  <c r="I137" i="1"/>
  <c r="I169" i="1"/>
  <c r="I217" i="1"/>
  <c r="I171" i="1"/>
  <c r="I203" i="1"/>
  <c r="I192" i="1"/>
  <c r="I157" i="1"/>
  <c r="I205" i="1"/>
  <c r="I109" i="1"/>
  <c r="I143" i="1"/>
  <c r="I159" i="1"/>
  <c r="I175" i="1"/>
  <c r="I191" i="1"/>
  <c r="I207" i="1"/>
  <c r="I223" i="1"/>
  <c r="I164" i="1"/>
  <c r="I180" i="1"/>
  <c r="I228" i="1"/>
  <c r="N117" i="1"/>
  <c r="Q117" i="1" s="1"/>
  <c r="I185" i="1"/>
  <c r="I233" i="1"/>
  <c r="I139" i="1"/>
  <c r="I187" i="1"/>
  <c r="I219" i="1"/>
  <c r="I208" i="1"/>
  <c r="I141" i="1"/>
  <c r="I189" i="1"/>
  <c r="I114" i="1"/>
  <c r="I129" i="1"/>
  <c r="M113" i="1"/>
  <c r="I113" i="1"/>
  <c r="I147" i="1"/>
  <c r="I163" i="1"/>
  <c r="I179" i="1"/>
  <c r="I195" i="1"/>
  <c r="I211" i="1"/>
  <c r="I227" i="1"/>
  <c r="I168" i="1"/>
  <c r="I184" i="1"/>
  <c r="I200" i="1"/>
  <c r="I216" i="1"/>
  <c r="I153" i="1"/>
  <c r="I201" i="1"/>
  <c r="I155" i="1"/>
  <c r="I123" i="1"/>
  <c r="I173" i="1"/>
  <c r="I221" i="1"/>
  <c r="I127" i="1"/>
  <c r="I122" i="1"/>
  <c r="M126" i="1"/>
  <c r="N113" i="1"/>
  <c r="O113" i="1" s="1"/>
  <c r="I131" i="1"/>
  <c r="I132" i="1"/>
  <c r="Q108" i="1"/>
  <c r="P108" i="1"/>
  <c r="Q118" i="1"/>
  <c r="P118" i="1"/>
  <c r="Q128" i="1"/>
  <c r="P128" i="1"/>
  <c r="Q120" i="1"/>
  <c r="P120" i="1"/>
  <c r="Q126" i="1"/>
  <c r="P126" i="1"/>
  <c r="Q109" i="1"/>
  <c r="Q129" i="1"/>
  <c r="P129" i="1"/>
  <c r="Q114" i="1"/>
  <c r="P114" i="1"/>
  <c r="Q122" i="1"/>
  <c r="P122" i="1"/>
  <c r="Q112" i="1"/>
  <c r="P112" i="1"/>
  <c r="Q125" i="1"/>
  <c r="P125" i="1"/>
  <c r="Q110" i="1"/>
  <c r="P110" i="1"/>
  <c r="Q116" i="1"/>
  <c r="P116" i="1"/>
  <c r="Q124" i="1"/>
  <c r="P124" i="1"/>
  <c r="Q111" i="1"/>
  <c r="P111" i="1"/>
  <c r="Q115" i="1"/>
  <c r="Q119" i="1"/>
  <c r="P119" i="1"/>
  <c r="Q123" i="1"/>
  <c r="P123" i="1"/>
  <c r="Q127" i="1"/>
  <c r="P127" i="1"/>
  <c r="I117" i="1"/>
  <c r="I125" i="1"/>
  <c r="I118" i="1"/>
  <c r="I128" i="1"/>
  <c r="O110" i="1"/>
  <c r="O112" i="1"/>
  <c r="O115" i="1"/>
  <c r="O120" i="1"/>
  <c r="O123" i="1"/>
  <c r="O125" i="1"/>
  <c r="I81" i="1"/>
  <c r="I85" i="1"/>
  <c r="I89" i="1"/>
  <c r="I93" i="1"/>
  <c r="I97" i="1"/>
  <c r="I101" i="1"/>
  <c r="D135" i="2"/>
  <c r="E127" i="2"/>
  <c r="D127" i="2"/>
  <c r="E514" i="2"/>
  <c r="D490" i="2"/>
  <c r="D474" i="2"/>
  <c r="D462" i="2"/>
  <c r="E439" i="2"/>
  <c r="E427" i="2"/>
  <c r="D394" i="2"/>
  <c r="E382" i="2"/>
  <c r="E370" i="2"/>
  <c r="E350" i="2"/>
  <c r="E334" i="2"/>
  <c r="E322" i="2"/>
  <c r="D306" i="2"/>
  <c r="E267" i="2"/>
  <c r="E251" i="2"/>
  <c r="E235" i="2"/>
  <c r="E223" i="2"/>
  <c r="E207" i="2"/>
  <c r="E191" i="2"/>
  <c r="E175" i="2"/>
  <c r="E159" i="2"/>
  <c r="D147" i="2"/>
  <c r="E131" i="2"/>
  <c r="D115" i="2"/>
  <c r="D99" i="2"/>
  <c r="D79" i="2"/>
  <c r="D67" i="2"/>
  <c r="E407" i="2"/>
  <c r="E399" i="2"/>
  <c r="D290" i="2"/>
  <c r="E157" i="2"/>
  <c r="E87" i="2"/>
  <c r="D63" i="2"/>
  <c r="E411" i="2"/>
  <c r="D286" i="2"/>
  <c r="D502" i="2"/>
  <c r="D494" i="2"/>
  <c r="D478" i="2"/>
  <c r="D458" i="2"/>
  <c r="E443" i="2"/>
  <c r="E423" i="2"/>
  <c r="E386" i="2"/>
  <c r="E366" i="2"/>
  <c r="E354" i="2"/>
  <c r="E338" i="2"/>
  <c r="E318" i="2"/>
  <c r="E279" i="2"/>
  <c r="E263" i="2"/>
  <c r="E247" i="2"/>
  <c r="E231" i="2"/>
  <c r="E211" i="2"/>
  <c r="E195" i="2"/>
  <c r="E179" i="2"/>
  <c r="D163" i="2"/>
  <c r="E143" i="2"/>
  <c r="D123" i="2"/>
  <c r="E103" i="2"/>
  <c r="E71" i="2"/>
  <c r="D52" i="2"/>
  <c r="D142" i="2"/>
  <c r="E126" i="2"/>
  <c r="D122" i="2"/>
  <c r="E110" i="2"/>
  <c r="E94" i="2"/>
  <c r="D84" i="2"/>
  <c r="E244" i="2"/>
  <c r="E228" i="2"/>
  <c r="E212" i="2"/>
  <c r="E196" i="2"/>
  <c r="E180" i="2"/>
  <c r="E164" i="2"/>
  <c r="D409" i="2"/>
  <c r="D401" i="2"/>
  <c r="E300" i="2"/>
  <c r="E292" i="2"/>
  <c r="E284" i="2"/>
  <c r="D517" i="2"/>
  <c r="E513" i="2"/>
  <c r="E509" i="2"/>
  <c r="E505" i="2"/>
  <c r="D501" i="2"/>
  <c r="D497" i="2"/>
  <c r="D493" i="2"/>
  <c r="D489" i="2"/>
  <c r="D485" i="2"/>
  <c r="D481" i="2"/>
  <c r="D477" i="2"/>
  <c r="D473" i="2"/>
  <c r="D469" i="2"/>
  <c r="D465" i="2"/>
  <c r="D461" i="2"/>
  <c r="E454" i="2"/>
  <c r="E410" i="2"/>
  <c r="E406" i="2"/>
  <c r="E402" i="2"/>
  <c r="E398" i="2"/>
  <c r="D301" i="2"/>
  <c r="D297" i="2"/>
  <c r="D293" i="2"/>
  <c r="D289" i="2"/>
  <c r="D285" i="2"/>
  <c r="E82" i="2"/>
  <c r="E187" i="2"/>
  <c r="E163" i="2"/>
  <c r="E147" i="2"/>
  <c r="E123" i="2"/>
  <c r="E107" i="2"/>
  <c r="E91" i="2"/>
  <c r="E75" i="2"/>
  <c r="E59" i="2"/>
  <c r="D514" i="2"/>
  <c r="E502" i="2"/>
  <c r="E498" i="2"/>
  <c r="E486" i="2"/>
  <c r="E482" i="2"/>
  <c r="E470" i="2"/>
  <c r="E466" i="2"/>
  <c r="E456" i="2"/>
  <c r="D443" i="2"/>
  <c r="D439" i="2"/>
  <c r="D427" i="2"/>
  <c r="D423" i="2"/>
  <c r="D411" i="2"/>
  <c r="D403" i="2"/>
  <c r="D390" i="2"/>
  <c r="D386" i="2"/>
  <c r="D374" i="2"/>
  <c r="D370" i="2"/>
  <c r="D358" i="2"/>
  <c r="D354" i="2"/>
  <c r="D342" i="2"/>
  <c r="D338" i="2"/>
  <c r="D326" i="2"/>
  <c r="D322" i="2"/>
  <c r="E310" i="2"/>
  <c r="E306" i="2"/>
  <c r="E298" i="2"/>
  <c r="E290" i="2"/>
  <c r="D279" i="2"/>
  <c r="D275" i="2"/>
  <c r="D263" i="2"/>
  <c r="D259" i="2"/>
  <c r="D247" i="2"/>
  <c r="D243" i="2"/>
  <c r="D231" i="2"/>
  <c r="D227" i="2"/>
  <c r="D215" i="2"/>
  <c r="D211" i="2"/>
  <c r="D199" i="2"/>
  <c r="D191" i="2"/>
  <c r="D183" i="2"/>
  <c r="D179" i="2"/>
  <c r="D171" i="2"/>
  <c r="D159" i="2"/>
  <c r="D153" i="2"/>
  <c r="D119" i="2"/>
  <c r="D87" i="2"/>
  <c r="D55" i="2"/>
  <c r="D294" i="2"/>
  <c r="E506" i="2"/>
  <c r="D482" i="2"/>
  <c r="D466" i="2"/>
  <c r="E447" i="2"/>
  <c r="E435" i="2"/>
  <c r="E419" i="2"/>
  <c r="E390" i="2"/>
  <c r="E378" i="2"/>
  <c r="E362" i="2"/>
  <c r="E342" i="2"/>
  <c r="E330" i="2"/>
  <c r="E314" i="2"/>
  <c r="E275" i="2"/>
  <c r="E259" i="2"/>
  <c r="E243" i="2"/>
  <c r="E227" i="2"/>
  <c r="E215" i="2"/>
  <c r="E199" i="2"/>
  <c r="E183" i="2"/>
  <c r="D167" i="2"/>
  <c r="D155" i="2"/>
  <c r="D139" i="2"/>
  <c r="E119" i="2"/>
  <c r="D107" i="2"/>
  <c r="D95" i="2"/>
  <c r="D75" i="2"/>
  <c r="E55" i="2"/>
  <c r="E403" i="2"/>
  <c r="D302" i="2"/>
  <c r="D456" i="2"/>
  <c r="E153" i="2"/>
  <c r="D83" i="2"/>
  <c r="D59" i="2"/>
  <c r="D298" i="2"/>
  <c r="E510" i="2"/>
  <c r="D498" i="2"/>
  <c r="D486" i="2"/>
  <c r="D470" i="2"/>
  <c r="E451" i="2"/>
  <c r="E431" i="2"/>
  <c r="E415" i="2"/>
  <c r="E374" i="2"/>
  <c r="E358" i="2"/>
  <c r="E346" i="2"/>
  <c r="E326" i="2"/>
  <c r="D310" i="2"/>
  <c r="E271" i="2"/>
  <c r="E255" i="2"/>
  <c r="E239" i="2"/>
  <c r="E219" i="2"/>
  <c r="E203" i="2"/>
  <c r="D187" i="2"/>
  <c r="E171" i="2"/>
  <c r="E151" i="2"/>
  <c r="E135" i="2"/>
  <c r="D111" i="2"/>
  <c r="D91" i="2"/>
  <c r="D131" i="2"/>
  <c r="E52" i="2"/>
  <c r="E132" i="2"/>
  <c r="E142" i="2"/>
  <c r="D126" i="2"/>
  <c r="D110" i="2"/>
  <c r="D94" i="2"/>
  <c r="E84" i="2"/>
  <c r="D244" i="2"/>
  <c r="D228" i="2"/>
  <c r="D212" i="2"/>
  <c r="D196" i="2"/>
  <c r="D180" i="2"/>
  <c r="D164" i="2"/>
  <c r="E409" i="2"/>
  <c r="E401" i="2"/>
  <c r="D300" i="2"/>
  <c r="D292" i="2"/>
  <c r="D284" i="2"/>
  <c r="E517" i="2"/>
  <c r="D513" i="2"/>
  <c r="D509" i="2"/>
  <c r="D505" i="2"/>
  <c r="E501" i="2"/>
  <c r="E497" i="2"/>
  <c r="E493" i="2"/>
  <c r="E489" i="2"/>
  <c r="E485" i="2"/>
  <c r="E481" i="2"/>
  <c r="E477" i="2"/>
  <c r="E473" i="2"/>
  <c r="E469" i="2"/>
  <c r="E465" i="2"/>
  <c r="E461" i="2"/>
  <c r="D454" i="2"/>
  <c r="D410" i="2"/>
  <c r="D406" i="2"/>
  <c r="D402" i="2"/>
  <c r="D398" i="2"/>
  <c r="E301" i="2"/>
  <c r="E297" i="2"/>
  <c r="E293" i="2"/>
  <c r="E289" i="2"/>
  <c r="E285" i="2"/>
  <c r="D82" i="2"/>
  <c r="E167" i="2"/>
  <c r="E155" i="2"/>
  <c r="E139" i="2"/>
  <c r="E115" i="2"/>
  <c r="E99" i="2"/>
  <c r="E83" i="2"/>
  <c r="E67" i="2"/>
  <c r="D510" i="2"/>
  <c r="D506" i="2"/>
  <c r="E494" i="2"/>
  <c r="E490" i="2"/>
  <c r="E478" i="2"/>
  <c r="E474" i="2"/>
  <c r="E462" i="2"/>
  <c r="E458" i="2"/>
  <c r="D451" i="2"/>
  <c r="D447" i="2"/>
  <c r="D435" i="2"/>
  <c r="D431" i="2"/>
  <c r="D419" i="2"/>
  <c r="D415" i="2"/>
  <c r="D407" i="2"/>
  <c r="D399" i="2"/>
  <c r="E394" i="2"/>
  <c r="D382" i="2"/>
  <c r="D378" i="2"/>
  <c r="D366" i="2"/>
  <c r="D362" i="2"/>
  <c r="D350" i="2"/>
  <c r="D346" i="2"/>
  <c r="D334" i="2"/>
  <c r="D330" i="2"/>
  <c r="D318" i="2"/>
  <c r="D314" i="2"/>
  <c r="E302" i="2"/>
  <c r="E294" i="2"/>
  <c r="E286" i="2"/>
  <c r="D271" i="2"/>
  <c r="D267" i="2"/>
  <c r="D255" i="2"/>
  <c r="D251" i="2"/>
  <c r="D239" i="2"/>
  <c r="D235" i="2"/>
  <c r="D223" i="2"/>
  <c r="D219" i="2"/>
  <c r="D207" i="2"/>
  <c r="D203" i="2"/>
  <c r="D195" i="2"/>
  <c r="D175" i="2"/>
  <c r="D157" i="2"/>
  <c r="D151" i="2"/>
  <c r="D143" i="2"/>
  <c r="D103" i="2"/>
  <c r="D71" i="2"/>
  <c r="D383" i="2"/>
  <c r="D367" i="2"/>
  <c r="D351" i="2"/>
  <c r="D335" i="2"/>
  <c r="D319" i="2"/>
  <c r="D512" i="2"/>
  <c r="D504" i="2"/>
  <c r="E496" i="2"/>
  <c r="E488" i="2"/>
  <c r="E480" i="2"/>
  <c r="E472" i="2"/>
  <c r="E464" i="2"/>
  <c r="D453" i="2"/>
  <c r="D445" i="2"/>
  <c r="D437" i="2"/>
  <c r="D429" i="2"/>
  <c r="D421" i="2"/>
  <c r="D413" i="2"/>
  <c r="D405" i="2"/>
  <c r="D397" i="2"/>
  <c r="E392" i="2"/>
  <c r="D384" i="2"/>
  <c r="D376" i="2"/>
  <c r="D368" i="2"/>
  <c r="D360" i="2"/>
  <c r="D352" i="2"/>
  <c r="D344" i="2"/>
  <c r="D336" i="2"/>
  <c r="D328" i="2"/>
  <c r="D320" i="2"/>
  <c r="D312" i="2"/>
  <c r="E304" i="2"/>
  <c r="E296" i="2"/>
  <c r="E288" i="2"/>
  <c r="D281" i="2"/>
  <c r="D273" i="2"/>
  <c r="D265" i="2"/>
  <c r="D257" i="2"/>
  <c r="D249" i="2"/>
  <c r="D241" i="2"/>
  <c r="D233" i="2"/>
  <c r="D225" i="2"/>
  <c r="D217" i="2"/>
  <c r="D209" i="2"/>
  <c r="D201" i="2"/>
  <c r="D185" i="2"/>
  <c r="D177" i="2"/>
  <c r="D169" i="2"/>
  <c r="E129" i="2"/>
  <c r="D81" i="2"/>
  <c r="D73" i="2"/>
  <c r="D65" i="2"/>
  <c r="E383" i="2"/>
  <c r="E351" i="2"/>
  <c r="E319" i="2"/>
  <c r="E504" i="2"/>
  <c r="D488" i="2"/>
  <c r="D472" i="2"/>
  <c r="E453" i="2"/>
  <c r="E437" i="2"/>
  <c r="E421" i="2"/>
  <c r="E405" i="2"/>
  <c r="D392" i="2"/>
  <c r="E376" i="2"/>
  <c r="E360" i="2"/>
  <c r="E344" i="2"/>
  <c r="E328" i="2"/>
  <c r="E312" i="2"/>
  <c r="D296" i="2"/>
  <c r="E281" i="2"/>
  <c r="E265" i="2"/>
  <c r="E249" i="2"/>
  <c r="E233" i="2"/>
  <c r="E217" i="2"/>
  <c r="E201" i="2"/>
  <c r="E177" i="2"/>
  <c r="D129" i="2"/>
  <c r="E73" i="2"/>
  <c r="E515" i="2"/>
  <c r="E511" i="2"/>
  <c r="E507" i="2"/>
  <c r="E503" i="2"/>
  <c r="D499" i="2"/>
  <c r="D495" i="2"/>
  <c r="D487" i="2"/>
  <c r="D483" i="2"/>
  <c r="D479" i="2"/>
  <c r="D475" i="2"/>
  <c r="D471" i="2"/>
  <c r="D467" i="2"/>
  <c r="D459" i="2"/>
  <c r="E408" i="2"/>
  <c r="E400" i="2"/>
  <c r="D303" i="2"/>
  <c r="D295" i="2"/>
  <c r="D287" i="2"/>
  <c r="E80" i="2"/>
  <c r="E56" i="2"/>
  <c r="E54" i="2"/>
  <c r="E79" i="2"/>
  <c r="E367" i="2"/>
  <c r="E335" i="2"/>
  <c r="E512" i="2"/>
  <c r="D496" i="2"/>
  <c r="D480" i="2"/>
  <c r="D464" i="2"/>
  <c r="E445" i="2"/>
  <c r="E429" i="2"/>
  <c r="E413" i="2"/>
  <c r="E397" i="2"/>
  <c r="E384" i="2"/>
  <c r="E368" i="2"/>
  <c r="E352" i="2"/>
  <c r="E336" i="2"/>
  <c r="E320" i="2"/>
  <c r="D304" i="2"/>
  <c r="D288" i="2"/>
  <c r="E273" i="2"/>
  <c r="E257" i="2"/>
  <c r="E241" i="2"/>
  <c r="E225" i="2"/>
  <c r="E209" i="2"/>
  <c r="E185" i="2"/>
  <c r="E169" i="2"/>
  <c r="E81" i="2"/>
  <c r="E65" i="2"/>
  <c r="D515" i="2"/>
  <c r="D511" i="2"/>
  <c r="D507" i="2"/>
  <c r="D503" i="2"/>
  <c r="E499" i="2"/>
  <c r="E495" i="2"/>
  <c r="E491" i="2"/>
  <c r="E487" i="2"/>
  <c r="E483" i="2"/>
  <c r="E479" i="2"/>
  <c r="E475" i="2"/>
  <c r="E471" i="2"/>
  <c r="E467" i="2"/>
  <c r="E463" i="2"/>
  <c r="E459" i="2"/>
  <c r="D408" i="2"/>
  <c r="D404" i="2"/>
  <c r="D400" i="2"/>
  <c r="E303" i="2"/>
  <c r="E299" i="2"/>
  <c r="E295" i="2"/>
  <c r="E291" i="2"/>
  <c r="E287" i="2"/>
  <c r="E283" i="2"/>
  <c r="D88" i="2"/>
  <c r="D80" i="2"/>
  <c r="D64" i="2"/>
  <c r="D56" i="2"/>
  <c r="D66" i="2"/>
  <c r="D54" i="2"/>
  <c r="E95" i="2"/>
  <c r="E63" i="2"/>
  <c r="D491" i="2"/>
  <c r="D463" i="2"/>
  <c r="E404" i="2"/>
  <c r="D299" i="2"/>
  <c r="D291" i="2"/>
  <c r="D283" i="2"/>
  <c r="E88" i="2"/>
  <c r="E64" i="2"/>
  <c r="E66" i="2"/>
  <c r="E111" i="2"/>
  <c r="D178" i="2"/>
  <c r="D210" i="2"/>
  <c r="D234" i="2"/>
  <c r="D266" i="2"/>
  <c r="D168" i="2"/>
  <c r="D232" i="2"/>
  <c r="E325" i="2"/>
  <c r="E357" i="2"/>
  <c r="E389" i="2"/>
  <c r="E339" i="2"/>
  <c r="D422" i="2"/>
  <c r="D446" i="2"/>
  <c r="D416" i="2"/>
  <c r="E77" i="2"/>
  <c r="D145" i="2"/>
  <c r="E327" i="2"/>
  <c r="E158" i="2"/>
  <c r="D166" i="2"/>
  <c r="D182" i="2"/>
  <c r="D198" i="2"/>
  <c r="D214" i="2"/>
  <c r="D230" i="2"/>
  <c r="D246" i="2"/>
  <c r="D262" i="2"/>
  <c r="D278" i="2"/>
  <c r="D176" i="2"/>
  <c r="D208" i="2"/>
  <c r="D240" i="2"/>
  <c r="E272" i="2"/>
  <c r="E313" i="2"/>
  <c r="E329" i="2"/>
  <c r="E345" i="2"/>
  <c r="E361" i="2"/>
  <c r="E377" i="2"/>
  <c r="E393" i="2"/>
  <c r="E331" i="2"/>
  <c r="E363" i="2"/>
  <c r="E395" i="2"/>
  <c r="D426" i="2"/>
  <c r="D442" i="2"/>
  <c r="D420" i="2"/>
  <c r="D452" i="2"/>
  <c r="D440" i="2"/>
  <c r="E69" i="2"/>
  <c r="D105" i="2"/>
  <c r="D137" i="2"/>
  <c r="D193" i="2"/>
  <c r="E343" i="2"/>
  <c r="E152" i="2"/>
  <c r="E455" i="2"/>
  <c r="E86" i="2"/>
  <c r="E120" i="2"/>
  <c r="D170" i="2"/>
  <c r="D202" i="2"/>
  <c r="D242" i="2"/>
  <c r="D282" i="2"/>
  <c r="D216" i="2"/>
  <c r="D264" i="2"/>
  <c r="E317" i="2"/>
  <c r="E349" i="2"/>
  <c r="E381" i="2"/>
  <c r="E355" i="2"/>
  <c r="D414" i="2"/>
  <c r="D412" i="2"/>
  <c r="D432" i="2"/>
  <c r="D97" i="2"/>
  <c r="E173" i="2"/>
  <c r="E154" i="2"/>
  <c r="E96" i="2"/>
  <c r="D128" i="2"/>
  <c r="E61" i="2"/>
  <c r="E109" i="2"/>
  <c r="E165" i="2"/>
  <c r="E189" i="2"/>
  <c r="E229" i="2"/>
  <c r="E261" i="2"/>
  <c r="D308" i="2"/>
  <c r="E340" i="2"/>
  <c r="E372" i="2"/>
  <c r="E425" i="2"/>
  <c r="D468" i="2"/>
  <c r="D500" i="2"/>
  <c r="D172" i="2"/>
  <c r="D236" i="2"/>
  <c r="D134" i="2"/>
  <c r="E268" i="2"/>
  <c r="E76" i="2"/>
  <c r="E114" i="2"/>
  <c r="E138" i="2"/>
  <c r="E78" i="2"/>
  <c r="E116" i="2"/>
  <c r="E85" i="2"/>
  <c r="E117" i="2"/>
  <c r="E149" i="2"/>
  <c r="E221" i="2"/>
  <c r="E253" i="2"/>
  <c r="E316" i="2"/>
  <c r="E348" i="2"/>
  <c r="E380" i="2"/>
  <c r="E417" i="2"/>
  <c r="E449" i="2"/>
  <c r="D476" i="2"/>
  <c r="E508" i="2"/>
  <c r="D220" i="2"/>
  <c r="E118" i="2"/>
  <c r="E260" i="2"/>
  <c r="E68" i="2"/>
  <c r="E106" i="2"/>
  <c r="E146" i="2"/>
  <c r="E92" i="2"/>
  <c r="E124" i="2"/>
  <c r="E148" i="2"/>
  <c r="D96" i="2"/>
  <c r="D455" i="2"/>
  <c r="D62" i="2"/>
  <c r="D104" i="2"/>
  <c r="D136" i="2"/>
  <c r="D276" i="2"/>
  <c r="D90" i="2"/>
  <c r="D252" i="2"/>
  <c r="D60" i="2"/>
  <c r="D98" i="2"/>
  <c r="E130" i="2"/>
  <c r="D70" i="2"/>
  <c r="D108" i="2"/>
  <c r="D140" i="2"/>
  <c r="D154" i="2"/>
  <c r="E145" i="2"/>
  <c r="D120" i="2"/>
  <c r="D76" i="2"/>
  <c r="D146" i="2"/>
  <c r="D124" i="2"/>
  <c r="E113" i="2"/>
  <c r="E89" i="2"/>
  <c r="E121" i="2"/>
  <c r="E161" i="2"/>
  <c r="D152" i="2"/>
  <c r="E166" i="2"/>
  <c r="E174" i="2"/>
  <c r="E182" i="2"/>
  <c r="E190" i="2"/>
  <c r="E198" i="2"/>
  <c r="E206" i="2"/>
  <c r="E214" i="2"/>
  <c r="E222" i="2"/>
  <c r="E230" i="2"/>
  <c r="E238" i="2"/>
  <c r="E246" i="2"/>
  <c r="E254" i="2"/>
  <c r="E262" i="2"/>
  <c r="E270" i="2"/>
  <c r="E278" i="2"/>
  <c r="D307" i="2"/>
  <c r="D315" i="2"/>
  <c r="D327" i="2"/>
  <c r="D339" i="2"/>
  <c r="D347" i="2"/>
  <c r="D359" i="2"/>
  <c r="D371" i="2"/>
  <c r="D379" i="2"/>
  <c r="D391" i="2"/>
  <c r="E412" i="2"/>
  <c r="E420" i="2"/>
  <c r="E428" i="2"/>
  <c r="E436" i="2"/>
  <c r="E444" i="2"/>
  <c r="E452" i="2"/>
  <c r="D61" i="2"/>
  <c r="D77" i="2"/>
  <c r="D93" i="2"/>
  <c r="D109" i="2"/>
  <c r="D125" i="2"/>
  <c r="D141" i="2"/>
  <c r="D165" i="2"/>
  <c r="D181" i="2"/>
  <c r="D197" i="2"/>
  <c r="D213" i="2"/>
  <c r="D229" i="2"/>
  <c r="D245" i="2"/>
  <c r="D261" i="2"/>
  <c r="D277" i="2"/>
  <c r="D316" i="2"/>
  <c r="D332" i="2"/>
  <c r="D348" i="2"/>
  <c r="D364" i="2"/>
  <c r="D380" i="2"/>
  <c r="E396" i="2"/>
  <c r="D425" i="2"/>
  <c r="D441" i="2"/>
  <c r="E460" i="2"/>
  <c r="E476" i="2"/>
  <c r="E492" i="2"/>
  <c r="D508" i="2"/>
  <c r="E160" i="2"/>
  <c r="E172" i="2"/>
  <c r="E184" i="2"/>
  <c r="E192" i="2"/>
  <c r="E204" i="2"/>
  <c r="E216" i="2"/>
  <c r="E224" i="2"/>
  <c r="E236" i="2"/>
  <c r="E248" i="2"/>
  <c r="E264" i="2"/>
  <c r="E280" i="2"/>
  <c r="D309" i="2"/>
  <c r="D317" i="2"/>
  <c r="D325" i="2"/>
  <c r="D333" i="2"/>
  <c r="D341" i="2"/>
  <c r="D349" i="2"/>
  <c r="D357" i="2"/>
  <c r="D365" i="2"/>
  <c r="D373" i="2"/>
  <c r="D381" i="2"/>
  <c r="D389" i="2"/>
  <c r="E414" i="2"/>
  <c r="E422" i="2"/>
  <c r="E430" i="2"/>
  <c r="E438" i="2"/>
  <c r="E446" i="2"/>
  <c r="E72" i="2"/>
  <c r="D118" i="2"/>
  <c r="D150" i="2"/>
  <c r="D162" i="2"/>
  <c r="D194" i="2"/>
  <c r="D226" i="2"/>
  <c r="D250" i="2"/>
  <c r="D274" i="2"/>
  <c r="D200" i="2"/>
  <c r="E309" i="2"/>
  <c r="E341" i="2"/>
  <c r="E373" i="2"/>
  <c r="E307" i="2"/>
  <c r="E387" i="2"/>
  <c r="D430" i="2"/>
  <c r="D428" i="2"/>
  <c r="D448" i="2"/>
  <c r="D113" i="2"/>
  <c r="E197" i="2"/>
  <c r="E391" i="2"/>
  <c r="D457" i="2"/>
  <c r="D174" i="2"/>
  <c r="D190" i="2"/>
  <c r="D206" i="2"/>
  <c r="D222" i="2"/>
  <c r="D238" i="2"/>
  <c r="D254" i="2"/>
  <c r="D270" i="2"/>
  <c r="D160" i="2"/>
  <c r="D192" i="2"/>
  <c r="D224" i="2"/>
  <c r="E256" i="2"/>
  <c r="E305" i="2"/>
  <c r="E321" i="2"/>
  <c r="E337" i="2"/>
  <c r="E353" i="2"/>
  <c r="E369" i="2"/>
  <c r="E385" i="2"/>
  <c r="E315" i="2"/>
  <c r="E347" i="2"/>
  <c r="E379" i="2"/>
  <c r="D418" i="2"/>
  <c r="D434" i="2"/>
  <c r="D450" i="2"/>
  <c r="D436" i="2"/>
  <c r="D424" i="2"/>
  <c r="E53" i="2"/>
  <c r="D89" i="2"/>
  <c r="D121" i="2"/>
  <c r="D161" i="2"/>
  <c r="E311" i="2"/>
  <c r="E375" i="2"/>
  <c r="D156" i="2"/>
  <c r="E62" i="2"/>
  <c r="E104" i="2"/>
  <c r="E136" i="2"/>
  <c r="D186" i="2"/>
  <c r="D218" i="2"/>
  <c r="D258" i="2"/>
  <c r="D184" i="2"/>
  <c r="D248" i="2"/>
  <c r="D280" i="2"/>
  <c r="E333" i="2"/>
  <c r="E365" i="2"/>
  <c r="E323" i="2"/>
  <c r="E371" i="2"/>
  <c r="D438" i="2"/>
  <c r="D444" i="2"/>
  <c r="D57" i="2"/>
  <c r="D133" i="2"/>
  <c r="E359" i="2"/>
  <c r="E74" i="2"/>
  <c r="E112" i="2"/>
  <c r="E144" i="2"/>
  <c r="E93" i="2"/>
  <c r="E125" i="2"/>
  <c r="E181" i="2"/>
  <c r="E213" i="2"/>
  <c r="E245" i="2"/>
  <c r="E277" i="2"/>
  <c r="E324" i="2"/>
  <c r="E356" i="2"/>
  <c r="E388" i="2"/>
  <c r="E441" i="2"/>
  <c r="D484" i="2"/>
  <c r="E516" i="2"/>
  <c r="D204" i="2"/>
  <c r="E102" i="2"/>
  <c r="E252" i="2"/>
  <c r="E60" i="2"/>
  <c r="E98" i="2"/>
  <c r="E122" i="2"/>
  <c r="E58" i="2"/>
  <c r="E100" i="2"/>
  <c r="E140" i="2"/>
  <c r="E101" i="2"/>
  <c r="E141" i="2"/>
  <c r="E205" i="2"/>
  <c r="E237" i="2"/>
  <c r="E269" i="2"/>
  <c r="E332" i="2"/>
  <c r="E364" i="2"/>
  <c r="D396" i="2"/>
  <c r="E433" i="2"/>
  <c r="D460" i="2"/>
  <c r="D492" i="2"/>
  <c r="D188" i="2"/>
  <c r="D72" i="2"/>
  <c r="E150" i="2"/>
  <c r="E276" i="2"/>
  <c r="E90" i="2"/>
  <c r="D130" i="2"/>
  <c r="E70" i="2"/>
  <c r="E108" i="2"/>
  <c r="D132" i="2"/>
  <c r="E128" i="2"/>
  <c r="D158" i="2"/>
  <c r="E457" i="2"/>
  <c r="D74" i="2"/>
  <c r="D112" i="2"/>
  <c r="D144" i="2"/>
  <c r="D100" i="2"/>
  <c r="D58" i="2"/>
  <c r="D260" i="2"/>
  <c r="D68" i="2"/>
  <c r="D106" i="2"/>
  <c r="D138" i="2"/>
  <c r="D78" i="2"/>
  <c r="D116" i="2"/>
  <c r="D148" i="2"/>
  <c r="E97" i="2"/>
  <c r="D86" i="2"/>
  <c r="D268" i="2"/>
  <c r="D114" i="2"/>
  <c r="D92" i="2"/>
  <c r="E57" i="2"/>
  <c r="E156" i="2"/>
  <c r="E105" i="2"/>
  <c r="E137" i="2"/>
  <c r="E193" i="2"/>
  <c r="E162" i="2"/>
  <c r="E170" i="2"/>
  <c r="E178" i="2"/>
  <c r="E186" i="2"/>
  <c r="E194" i="2"/>
  <c r="E202" i="2"/>
  <c r="E210" i="2"/>
  <c r="E218" i="2"/>
  <c r="E226" i="2"/>
  <c r="E234" i="2"/>
  <c r="E242" i="2"/>
  <c r="E250" i="2"/>
  <c r="E258" i="2"/>
  <c r="E266" i="2"/>
  <c r="E274" i="2"/>
  <c r="E282" i="2"/>
  <c r="D311" i="2"/>
  <c r="D323" i="2"/>
  <c r="D331" i="2"/>
  <c r="D343" i="2"/>
  <c r="D355" i="2"/>
  <c r="D363" i="2"/>
  <c r="D375" i="2"/>
  <c r="D387" i="2"/>
  <c r="D395" i="2"/>
  <c r="E416" i="2"/>
  <c r="E424" i="2"/>
  <c r="E432" i="2"/>
  <c r="E440" i="2"/>
  <c r="E448" i="2"/>
  <c r="D53" i="2"/>
  <c r="D69" i="2"/>
  <c r="D85" i="2"/>
  <c r="D101" i="2"/>
  <c r="D117" i="2"/>
  <c r="E133" i="2"/>
  <c r="D149" i="2"/>
  <c r="D173" i="2"/>
  <c r="D189" i="2"/>
  <c r="D205" i="2"/>
  <c r="D221" i="2"/>
  <c r="D237" i="2"/>
  <c r="D253" i="2"/>
  <c r="D269" i="2"/>
  <c r="E308" i="2"/>
  <c r="D324" i="2"/>
  <c r="D340" i="2"/>
  <c r="D356" i="2"/>
  <c r="D372" i="2"/>
  <c r="D388" i="2"/>
  <c r="D417" i="2"/>
  <c r="D433" i="2"/>
  <c r="D449" i="2"/>
  <c r="E468" i="2"/>
  <c r="E484" i="2"/>
  <c r="E500" i="2"/>
  <c r="D516" i="2"/>
  <c r="E168" i="2"/>
  <c r="E176" i="2"/>
  <c r="E188" i="2"/>
  <c r="E200" i="2"/>
  <c r="E208" i="2"/>
  <c r="E220" i="2"/>
  <c r="E232" i="2"/>
  <c r="E240" i="2"/>
  <c r="D256" i="2"/>
  <c r="D272" i="2"/>
  <c r="D305" i="2"/>
  <c r="D313" i="2"/>
  <c r="D321" i="2"/>
  <c r="D329" i="2"/>
  <c r="D337" i="2"/>
  <c r="D345" i="2"/>
  <c r="D353" i="2"/>
  <c r="D361" i="2"/>
  <c r="D369" i="2"/>
  <c r="D377" i="2"/>
  <c r="D385" i="2"/>
  <c r="D393" i="2"/>
  <c r="E418" i="2"/>
  <c r="E426" i="2"/>
  <c r="E434" i="2"/>
  <c r="E442" i="2"/>
  <c r="E450" i="2"/>
  <c r="D102" i="2"/>
  <c r="E134" i="2"/>
  <c r="O127" i="1"/>
  <c r="O109" i="1"/>
  <c r="I121" i="1"/>
  <c r="O111" i="1"/>
  <c r="O116" i="1"/>
  <c r="O121" i="1"/>
  <c r="O126" i="1"/>
  <c r="O108" i="1"/>
  <c r="O118" i="1"/>
  <c r="O128" i="1"/>
  <c r="O119" i="1"/>
  <c r="O124" i="1"/>
  <c r="O129" i="1"/>
  <c r="O114" i="1"/>
  <c r="O122" i="1"/>
  <c r="I79" i="1"/>
  <c r="I83" i="1"/>
  <c r="I87" i="1"/>
  <c r="I91" i="1"/>
  <c r="I95" i="1"/>
  <c r="I99" i="1"/>
  <c r="I103" i="1"/>
  <c r="I37" i="1"/>
  <c r="I41" i="1"/>
  <c r="I45" i="1"/>
  <c r="I49" i="1"/>
  <c r="I53" i="1"/>
  <c r="I57" i="1"/>
  <c r="I61" i="1"/>
  <c r="I65" i="1"/>
  <c r="I69" i="1"/>
  <c r="I73" i="1"/>
  <c r="I77" i="1"/>
  <c r="I105" i="1"/>
  <c r="I35" i="1"/>
  <c r="I39" i="1"/>
  <c r="I43" i="1"/>
  <c r="I47" i="1"/>
  <c r="I51" i="1"/>
  <c r="I55" i="1"/>
  <c r="I59" i="1"/>
  <c r="I63" i="1"/>
  <c r="I67" i="1"/>
  <c r="I71" i="1"/>
  <c r="I75" i="1"/>
  <c r="M130" i="1"/>
  <c r="N130" i="1"/>
  <c r="M134" i="1"/>
  <c r="N134" i="1"/>
  <c r="F2" i="2" s="1"/>
  <c r="M138" i="1"/>
  <c r="N138" i="1"/>
  <c r="M146" i="1"/>
  <c r="N146" i="1"/>
  <c r="M36" i="1"/>
  <c r="N36" i="1"/>
  <c r="M38" i="1"/>
  <c r="N38" i="1"/>
  <c r="M40" i="1"/>
  <c r="N40" i="1"/>
  <c r="M42" i="1"/>
  <c r="N42" i="1"/>
  <c r="M44" i="1"/>
  <c r="N44" i="1"/>
  <c r="M46" i="1"/>
  <c r="N46" i="1"/>
  <c r="M48" i="1"/>
  <c r="N48" i="1"/>
  <c r="M50" i="1"/>
  <c r="N50" i="1"/>
  <c r="M52" i="1"/>
  <c r="N52" i="1"/>
  <c r="M54" i="1"/>
  <c r="N54" i="1"/>
  <c r="M56" i="1"/>
  <c r="N56" i="1"/>
  <c r="M58" i="1"/>
  <c r="N58" i="1"/>
  <c r="M60" i="1"/>
  <c r="N60" i="1"/>
  <c r="M62" i="1"/>
  <c r="N62" i="1"/>
  <c r="M64" i="1"/>
  <c r="N64" i="1"/>
  <c r="M66" i="1"/>
  <c r="N66" i="1"/>
  <c r="M68" i="1"/>
  <c r="N68" i="1"/>
  <c r="M70" i="1"/>
  <c r="N70" i="1"/>
  <c r="M72" i="1"/>
  <c r="N72" i="1"/>
  <c r="M74" i="1"/>
  <c r="N74" i="1"/>
  <c r="M76" i="1"/>
  <c r="N76" i="1"/>
  <c r="M78" i="1"/>
  <c r="N78" i="1"/>
  <c r="M80" i="1"/>
  <c r="N80" i="1"/>
  <c r="M82" i="1"/>
  <c r="N82" i="1"/>
  <c r="M84" i="1"/>
  <c r="N84" i="1"/>
  <c r="M86" i="1"/>
  <c r="N86" i="1"/>
  <c r="M88" i="1"/>
  <c r="N88" i="1"/>
  <c r="M90" i="1"/>
  <c r="N90" i="1"/>
  <c r="M92" i="1"/>
  <c r="N92" i="1"/>
  <c r="M94" i="1"/>
  <c r="N94" i="1"/>
  <c r="M96" i="1"/>
  <c r="N96" i="1"/>
  <c r="M98" i="1"/>
  <c r="N98" i="1"/>
  <c r="M100" i="1"/>
  <c r="N100" i="1"/>
  <c r="M102" i="1"/>
  <c r="N102" i="1"/>
  <c r="M104" i="1"/>
  <c r="N104" i="1"/>
  <c r="M106" i="1"/>
  <c r="N106" i="1"/>
  <c r="M131" i="1"/>
  <c r="N131" i="1"/>
  <c r="M135" i="1"/>
  <c r="N135" i="1"/>
  <c r="M139" i="1"/>
  <c r="N139" i="1"/>
  <c r="M143" i="1"/>
  <c r="N143" i="1"/>
  <c r="M147" i="1"/>
  <c r="N147" i="1"/>
  <c r="M151" i="1"/>
  <c r="N151" i="1"/>
  <c r="M155" i="1"/>
  <c r="N155" i="1"/>
  <c r="M159" i="1"/>
  <c r="N159" i="1"/>
  <c r="M163" i="1"/>
  <c r="N163" i="1"/>
  <c r="M167" i="1"/>
  <c r="N167" i="1"/>
  <c r="M171" i="1"/>
  <c r="N171" i="1"/>
  <c r="M175" i="1"/>
  <c r="N175" i="1"/>
  <c r="M179" i="1"/>
  <c r="N179" i="1"/>
  <c r="M183" i="1"/>
  <c r="N183" i="1"/>
  <c r="M187" i="1"/>
  <c r="N187" i="1"/>
  <c r="M191" i="1"/>
  <c r="N191" i="1"/>
  <c r="M195" i="1"/>
  <c r="N195" i="1"/>
  <c r="M199" i="1"/>
  <c r="N199" i="1"/>
  <c r="M203" i="1"/>
  <c r="N203" i="1"/>
  <c r="M207" i="1"/>
  <c r="N207" i="1"/>
  <c r="M211" i="1"/>
  <c r="N211" i="1"/>
  <c r="M215" i="1"/>
  <c r="N215" i="1"/>
  <c r="M219" i="1"/>
  <c r="N219" i="1"/>
  <c r="M223" i="1"/>
  <c r="N223" i="1"/>
  <c r="M227" i="1"/>
  <c r="N227" i="1"/>
  <c r="M231" i="1"/>
  <c r="N231" i="1"/>
  <c r="M132" i="1"/>
  <c r="N132" i="1"/>
  <c r="M140" i="1"/>
  <c r="N140" i="1"/>
  <c r="M144" i="1"/>
  <c r="N144" i="1"/>
  <c r="M150" i="1"/>
  <c r="N150" i="1"/>
  <c r="M154" i="1"/>
  <c r="N154" i="1"/>
  <c r="M158" i="1"/>
  <c r="N158" i="1"/>
  <c r="M162" i="1"/>
  <c r="N162" i="1"/>
  <c r="M166" i="1"/>
  <c r="N166" i="1"/>
  <c r="M170" i="1"/>
  <c r="N170" i="1"/>
  <c r="M174" i="1"/>
  <c r="N174" i="1"/>
  <c r="M178" i="1"/>
  <c r="N178" i="1"/>
  <c r="M182" i="1"/>
  <c r="N182" i="1"/>
  <c r="M186" i="1"/>
  <c r="N186" i="1"/>
  <c r="M190" i="1"/>
  <c r="N190" i="1"/>
  <c r="M194" i="1"/>
  <c r="N194" i="1"/>
  <c r="M198" i="1"/>
  <c r="N198" i="1"/>
  <c r="M202" i="1"/>
  <c r="N202" i="1"/>
  <c r="M206" i="1"/>
  <c r="N206" i="1"/>
  <c r="M210" i="1"/>
  <c r="N210" i="1"/>
  <c r="M214" i="1"/>
  <c r="N214" i="1"/>
  <c r="M218" i="1"/>
  <c r="N218" i="1"/>
  <c r="M222" i="1"/>
  <c r="N222" i="1"/>
  <c r="M226" i="1"/>
  <c r="N226" i="1"/>
  <c r="M230" i="1"/>
  <c r="N230" i="1"/>
  <c r="M234" i="1"/>
  <c r="N234" i="1"/>
  <c r="N35" i="1"/>
  <c r="M35" i="1"/>
  <c r="M37" i="1"/>
  <c r="N37" i="1"/>
  <c r="M39" i="1"/>
  <c r="N39" i="1"/>
  <c r="M41" i="1"/>
  <c r="N41" i="1"/>
  <c r="M43" i="1"/>
  <c r="N43" i="1"/>
  <c r="M45" i="1"/>
  <c r="N45" i="1"/>
  <c r="M47" i="1"/>
  <c r="N47" i="1"/>
  <c r="M49" i="1"/>
  <c r="N49" i="1"/>
  <c r="M51" i="1"/>
  <c r="N51" i="1"/>
  <c r="M53" i="1"/>
  <c r="N53" i="1"/>
  <c r="M55" i="1"/>
  <c r="N55" i="1"/>
  <c r="M57" i="1"/>
  <c r="N57" i="1"/>
  <c r="M59" i="1"/>
  <c r="N59" i="1"/>
  <c r="M61" i="1"/>
  <c r="N61" i="1"/>
  <c r="M63" i="1"/>
  <c r="N63" i="1"/>
  <c r="M65" i="1"/>
  <c r="N65" i="1"/>
  <c r="M67" i="1"/>
  <c r="N67" i="1"/>
  <c r="M69" i="1"/>
  <c r="N69" i="1"/>
  <c r="M71" i="1"/>
  <c r="N71" i="1"/>
  <c r="M73" i="1"/>
  <c r="N73" i="1"/>
  <c r="M75" i="1"/>
  <c r="N75" i="1"/>
  <c r="M77" i="1"/>
  <c r="N77" i="1"/>
  <c r="M79" i="1"/>
  <c r="N79" i="1"/>
  <c r="M81" i="1"/>
  <c r="N81" i="1"/>
  <c r="M83" i="1"/>
  <c r="N83" i="1"/>
  <c r="M85" i="1"/>
  <c r="N85" i="1"/>
  <c r="M87" i="1"/>
  <c r="N87" i="1"/>
  <c r="M89" i="1"/>
  <c r="N89" i="1"/>
  <c r="M91" i="1"/>
  <c r="N91" i="1"/>
  <c r="M93" i="1"/>
  <c r="N93" i="1"/>
  <c r="M95" i="1"/>
  <c r="N95" i="1"/>
  <c r="M97" i="1"/>
  <c r="N97" i="1"/>
  <c r="M99" i="1"/>
  <c r="N99" i="1"/>
  <c r="M101" i="1"/>
  <c r="N101" i="1"/>
  <c r="M103" i="1"/>
  <c r="N103" i="1"/>
  <c r="M105" i="1"/>
  <c r="N105" i="1"/>
  <c r="M133" i="1"/>
  <c r="N133" i="1"/>
  <c r="M137" i="1"/>
  <c r="N137" i="1"/>
  <c r="M141" i="1"/>
  <c r="N141" i="1"/>
  <c r="M145" i="1"/>
  <c r="N145" i="1"/>
  <c r="M149" i="1"/>
  <c r="N149" i="1"/>
  <c r="M153" i="1"/>
  <c r="N153" i="1"/>
  <c r="M157" i="1"/>
  <c r="N157" i="1"/>
  <c r="M161" i="1"/>
  <c r="N161" i="1"/>
  <c r="M165" i="1"/>
  <c r="N165" i="1"/>
  <c r="M169" i="1"/>
  <c r="N169" i="1"/>
  <c r="M173" i="1"/>
  <c r="N173" i="1"/>
  <c r="M177" i="1"/>
  <c r="N177" i="1"/>
  <c r="M181" i="1"/>
  <c r="N181" i="1"/>
  <c r="M185" i="1"/>
  <c r="N185" i="1"/>
  <c r="M189" i="1"/>
  <c r="N189" i="1"/>
  <c r="M193" i="1"/>
  <c r="N193" i="1"/>
  <c r="M197" i="1"/>
  <c r="N197" i="1"/>
  <c r="M201" i="1"/>
  <c r="N201" i="1"/>
  <c r="M205" i="1"/>
  <c r="N205" i="1"/>
  <c r="M209" i="1"/>
  <c r="N209" i="1"/>
  <c r="M213" i="1"/>
  <c r="N213" i="1"/>
  <c r="M217" i="1"/>
  <c r="N217" i="1"/>
  <c r="M221" i="1"/>
  <c r="N221" i="1"/>
  <c r="M225" i="1"/>
  <c r="N225" i="1"/>
  <c r="M229" i="1"/>
  <c r="N229" i="1"/>
  <c r="M233" i="1"/>
  <c r="N233" i="1"/>
  <c r="M136" i="1"/>
  <c r="N136" i="1"/>
  <c r="M142" i="1"/>
  <c r="N142" i="1"/>
  <c r="M148" i="1"/>
  <c r="N148" i="1"/>
  <c r="M152" i="1"/>
  <c r="N152" i="1"/>
  <c r="M156" i="1"/>
  <c r="N156" i="1"/>
  <c r="M160" i="1"/>
  <c r="N160" i="1"/>
  <c r="M164" i="1"/>
  <c r="N164" i="1"/>
  <c r="M168" i="1"/>
  <c r="N168" i="1"/>
  <c r="M172" i="1"/>
  <c r="N172" i="1"/>
  <c r="M176" i="1"/>
  <c r="N176" i="1"/>
  <c r="M180" i="1"/>
  <c r="N180" i="1"/>
  <c r="M184" i="1"/>
  <c r="N184" i="1"/>
  <c r="M188" i="1"/>
  <c r="N188" i="1"/>
  <c r="M192" i="1"/>
  <c r="N192" i="1"/>
  <c r="M196" i="1"/>
  <c r="N196" i="1"/>
  <c r="M200" i="1"/>
  <c r="N200" i="1"/>
  <c r="M204" i="1"/>
  <c r="N204" i="1"/>
  <c r="M208" i="1"/>
  <c r="N208" i="1"/>
  <c r="M212" i="1"/>
  <c r="N212" i="1"/>
  <c r="M216" i="1"/>
  <c r="N216" i="1"/>
  <c r="M220" i="1"/>
  <c r="N220" i="1"/>
  <c r="M224" i="1"/>
  <c r="N224" i="1"/>
  <c r="M228" i="1"/>
  <c r="N228" i="1"/>
  <c r="M232" i="1"/>
  <c r="N232" i="1"/>
  <c r="P107" i="1" l="1"/>
  <c r="Q113" i="1"/>
  <c r="O107" i="1"/>
  <c r="P113" i="1"/>
  <c r="O117" i="1"/>
  <c r="P35" i="1"/>
  <c r="Q35" i="1"/>
  <c r="Q232" i="1"/>
  <c r="P232" i="1"/>
  <c r="Q228" i="1"/>
  <c r="P228" i="1"/>
  <c r="Q224" i="1"/>
  <c r="P224" i="1"/>
  <c r="Q220" i="1"/>
  <c r="P220" i="1"/>
  <c r="Q216" i="1"/>
  <c r="P216" i="1"/>
  <c r="Q212" i="1"/>
  <c r="P212" i="1"/>
  <c r="Q208" i="1"/>
  <c r="P208" i="1"/>
  <c r="Q204" i="1"/>
  <c r="P204" i="1"/>
  <c r="Q200" i="1"/>
  <c r="P200" i="1"/>
  <c r="Q196" i="1"/>
  <c r="P196" i="1"/>
  <c r="Q192" i="1"/>
  <c r="P192" i="1"/>
  <c r="Q188" i="1"/>
  <c r="P188" i="1"/>
  <c r="Q184" i="1"/>
  <c r="P184" i="1"/>
  <c r="Q180" i="1"/>
  <c r="P180" i="1"/>
  <c r="Q176" i="1"/>
  <c r="P176" i="1"/>
  <c r="Q172" i="1"/>
  <c r="P172" i="1"/>
  <c r="Q168" i="1"/>
  <c r="P168" i="1"/>
  <c r="Q164" i="1"/>
  <c r="P164" i="1"/>
  <c r="Q160" i="1"/>
  <c r="P160" i="1"/>
  <c r="Q156" i="1"/>
  <c r="P156" i="1"/>
  <c r="Q152" i="1"/>
  <c r="P152" i="1"/>
  <c r="Q148" i="1"/>
  <c r="P148" i="1"/>
  <c r="Q142" i="1"/>
  <c r="P142" i="1"/>
  <c r="Q136" i="1"/>
  <c r="P136" i="1"/>
  <c r="Q233" i="1"/>
  <c r="P233" i="1"/>
  <c r="Q229" i="1"/>
  <c r="P229" i="1"/>
  <c r="Q225" i="1"/>
  <c r="P225" i="1"/>
  <c r="Q221" i="1"/>
  <c r="P221" i="1"/>
  <c r="Q217" i="1"/>
  <c r="P217" i="1"/>
  <c r="Q213" i="1"/>
  <c r="P213" i="1"/>
  <c r="Q209" i="1"/>
  <c r="P209" i="1"/>
  <c r="Q205" i="1"/>
  <c r="P205" i="1"/>
  <c r="Q201" i="1"/>
  <c r="P201" i="1"/>
  <c r="Q197" i="1"/>
  <c r="P197" i="1"/>
  <c r="Q193" i="1"/>
  <c r="P193" i="1"/>
  <c r="Q189" i="1"/>
  <c r="P189" i="1"/>
  <c r="Q185" i="1"/>
  <c r="P185" i="1"/>
  <c r="Q181" i="1"/>
  <c r="P181" i="1"/>
  <c r="Q177" i="1"/>
  <c r="P177" i="1"/>
  <c r="Q173" i="1"/>
  <c r="P173" i="1"/>
  <c r="Q169" i="1"/>
  <c r="P169" i="1"/>
  <c r="Q165" i="1"/>
  <c r="P165" i="1"/>
  <c r="Q161" i="1"/>
  <c r="P161" i="1"/>
  <c r="Q157" i="1"/>
  <c r="P157" i="1"/>
  <c r="Q153" i="1"/>
  <c r="P153" i="1"/>
  <c r="Q149" i="1"/>
  <c r="P149" i="1"/>
  <c r="Q145" i="1"/>
  <c r="P145" i="1"/>
  <c r="Q141" i="1"/>
  <c r="P141" i="1"/>
  <c r="Q137" i="1"/>
  <c r="P137" i="1"/>
  <c r="Q133" i="1"/>
  <c r="P133" i="1"/>
  <c r="Q105" i="1"/>
  <c r="P105" i="1"/>
  <c r="Q103" i="1"/>
  <c r="P103" i="1"/>
  <c r="Q101" i="1"/>
  <c r="P101" i="1"/>
  <c r="Q99" i="1"/>
  <c r="P99" i="1"/>
  <c r="Q97" i="1"/>
  <c r="P97" i="1"/>
  <c r="Q95" i="1"/>
  <c r="P95" i="1"/>
  <c r="Q93" i="1"/>
  <c r="P93" i="1"/>
  <c r="Q91" i="1"/>
  <c r="P91" i="1"/>
  <c r="Q89" i="1"/>
  <c r="P89" i="1"/>
  <c r="Q87" i="1"/>
  <c r="P87" i="1"/>
  <c r="Q85" i="1"/>
  <c r="P85" i="1"/>
  <c r="Q83" i="1"/>
  <c r="P83" i="1"/>
  <c r="Q81" i="1"/>
  <c r="P81" i="1"/>
  <c r="Q79" i="1"/>
  <c r="P79" i="1"/>
  <c r="Q77" i="1"/>
  <c r="P77" i="1"/>
  <c r="Q75" i="1"/>
  <c r="P75" i="1"/>
  <c r="Q73" i="1"/>
  <c r="P73" i="1"/>
  <c r="Q71" i="1"/>
  <c r="P71" i="1"/>
  <c r="Q69" i="1"/>
  <c r="P69" i="1"/>
  <c r="Q67" i="1"/>
  <c r="P67" i="1"/>
  <c r="Q65" i="1"/>
  <c r="P65" i="1"/>
  <c r="Q63" i="1"/>
  <c r="P63" i="1"/>
  <c r="Q61" i="1"/>
  <c r="P61" i="1"/>
  <c r="Q59" i="1"/>
  <c r="P59" i="1"/>
  <c r="Q57" i="1"/>
  <c r="P57" i="1"/>
  <c r="Q55" i="1"/>
  <c r="P55" i="1"/>
  <c r="Q53" i="1"/>
  <c r="P53" i="1"/>
  <c r="Q51" i="1"/>
  <c r="P51" i="1"/>
  <c r="Q49" i="1"/>
  <c r="P49" i="1"/>
  <c r="Q47" i="1"/>
  <c r="P47" i="1"/>
  <c r="Q45" i="1"/>
  <c r="P45" i="1"/>
  <c r="Q43" i="1"/>
  <c r="P43" i="1"/>
  <c r="Q41" i="1"/>
  <c r="P41" i="1"/>
  <c r="Q39" i="1"/>
  <c r="P39" i="1"/>
  <c r="Q37" i="1"/>
  <c r="P37" i="1"/>
  <c r="Q234" i="1"/>
  <c r="P234" i="1"/>
  <c r="Q230" i="1"/>
  <c r="P230" i="1"/>
  <c r="Q226" i="1"/>
  <c r="P226" i="1"/>
  <c r="Q222" i="1"/>
  <c r="P222" i="1"/>
  <c r="Q218" i="1"/>
  <c r="P218" i="1"/>
  <c r="Q214" i="1"/>
  <c r="P214" i="1"/>
  <c r="Q210" i="1"/>
  <c r="P210" i="1"/>
  <c r="Q206" i="1"/>
  <c r="P206" i="1"/>
  <c r="Q202" i="1"/>
  <c r="P202" i="1"/>
  <c r="Q198" i="1"/>
  <c r="P198" i="1"/>
  <c r="Q194" i="1"/>
  <c r="P194" i="1"/>
  <c r="Q190" i="1"/>
  <c r="P190" i="1"/>
  <c r="Q186" i="1"/>
  <c r="P186" i="1"/>
  <c r="Q182" i="1"/>
  <c r="P182" i="1"/>
  <c r="Q178" i="1"/>
  <c r="P178" i="1"/>
  <c r="Q174" i="1"/>
  <c r="P174" i="1"/>
  <c r="Q170" i="1"/>
  <c r="P170" i="1"/>
  <c r="Q166" i="1"/>
  <c r="P166" i="1"/>
  <c r="Q162" i="1"/>
  <c r="P162" i="1"/>
  <c r="Q158" i="1"/>
  <c r="P158" i="1"/>
  <c r="Q154" i="1"/>
  <c r="P154" i="1"/>
  <c r="Q150" i="1"/>
  <c r="P150" i="1"/>
  <c r="Q144" i="1"/>
  <c r="P144" i="1"/>
  <c r="Q140" i="1"/>
  <c r="P140" i="1"/>
  <c r="Q132" i="1"/>
  <c r="P132" i="1"/>
  <c r="Q231" i="1"/>
  <c r="P231" i="1"/>
  <c r="Q227" i="1"/>
  <c r="P227" i="1"/>
  <c r="Q223" i="1"/>
  <c r="P223" i="1"/>
  <c r="Q219" i="1"/>
  <c r="P219" i="1"/>
  <c r="Q215" i="1"/>
  <c r="P215" i="1"/>
  <c r="Q211" i="1"/>
  <c r="P211" i="1"/>
  <c r="Q207" i="1"/>
  <c r="P207" i="1"/>
  <c r="Q203" i="1"/>
  <c r="P203" i="1"/>
  <c r="Q199" i="1"/>
  <c r="P199" i="1"/>
  <c r="Q195" i="1"/>
  <c r="P195" i="1"/>
  <c r="Q191" i="1"/>
  <c r="P191" i="1"/>
  <c r="Q187" i="1"/>
  <c r="P187" i="1"/>
  <c r="Q183" i="1"/>
  <c r="P183" i="1"/>
  <c r="Q179" i="1"/>
  <c r="P179" i="1"/>
  <c r="Q175" i="1"/>
  <c r="P175" i="1"/>
  <c r="Q171" i="1"/>
  <c r="P171" i="1"/>
  <c r="Q167" i="1"/>
  <c r="P167" i="1"/>
  <c r="Q163" i="1"/>
  <c r="P163" i="1"/>
  <c r="Q159" i="1"/>
  <c r="P159" i="1"/>
  <c r="Q155" i="1"/>
  <c r="P155" i="1"/>
  <c r="Q151" i="1"/>
  <c r="P151" i="1"/>
  <c r="Q147" i="1"/>
  <c r="P147" i="1"/>
  <c r="Q143" i="1"/>
  <c r="P143" i="1"/>
  <c r="Q139" i="1"/>
  <c r="P139" i="1"/>
  <c r="Q135" i="1"/>
  <c r="P135" i="1"/>
  <c r="Q131" i="1"/>
  <c r="P131" i="1"/>
  <c r="Q106" i="1"/>
  <c r="P106" i="1"/>
  <c r="Q104" i="1"/>
  <c r="P104" i="1"/>
  <c r="Q102" i="1"/>
  <c r="P102" i="1"/>
  <c r="Q100" i="1"/>
  <c r="P100" i="1"/>
  <c r="Q98" i="1"/>
  <c r="P98" i="1"/>
  <c r="Q96" i="1"/>
  <c r="P96" i="1"/>
  <c r="Q94" i="1"/>
  <c r="P94" i="1"/>
  <c r="Q92" i="1"/>
  <c r="P92" i="1"/>
  <c r="Q90" i="1"/>
  <c r="P90" i="1"/>
  <c r="Q88" i="1"/>
  <c r="P88" i="1"/>
  <c r="Q86" i="1"/>
  <c r="P86" i="1"/>
  <c r="Q84" i="1"/>
  <c r="P84" i="1"/>
  <c r="Q82" i="1"/>
  <c r="P82" i="1"/>
  <c r="Q80" i="1"/>
  <c r="P80" i="1"/>
  <c r="Q78" i="1"/>
  <c r="P78" i="1"/>
  <c r="Q76" i="1"/>
  <c r="P76" i="1"/>
  <c r="Q74" i="1"/>
  <c r="P74" i="1"/>
  <c r="Q72" i="1"/>
  <c r="P72" i="1"/>
  <c r="Q70" i="1"/>
  <c r="P70" i="1"/>
  <c r="Q68" i="1"/>
  <c r="P68" i="1"/>
  <c r="Q66" i="1"/>
  <c r="P66" i="1"/>
  <c r="Q64" i="1"/>
  <c r="P64" i="1"/>
  <c r="Q62" i="1"/>
  <c r="P62" i="1"/>
  <c r="Q60" i="1"/>
  <c r="P60" i="1"/>
  <c r="Q58" i="1"/>
  <c r="P58" i="1"/>
  <c r="Q56" i="1"/>
  <c r="P56" i="1"/>
  <c r="Q54" i="1"/>
  <c r="P54" i="1"/>
  <c r="Q52" i="1"/>
  <c r="P52" i="1"/>
  <c r="Q50" i="1"/>
  <c r="P50" i="1"/>
  <c r="Q48" i="1"/>
  <c r="P48" i="1"/>
  <c r="Q46" i="1"/>
  <c r="P46" i="1"/>
  <c r="Q44" i="1"/>
  <c r="P44" i="1"/>
  <c r="Q42" i="1"/>
  <c r="P42" i="1"/>
  <c r="Q40" i="1"/>
  <c r="P40" i="1"/>
  <c r="Q38" i="1"/>
  <c r="P38" i="1"/>
  <c r="Q36" i="1"/>
  <c r="P36" i="1"/>
  <c r="Q146" i="1"/>
  <c r="P146" i="1"/>
  <c r="Q138" i="1"/>
  <c r="P138" i="1"/>
  <c r="Q134" i="1"/>
  <c r="W44" i="1" s="1"/>
  <c r="W45" i="1" s="1"/>
  <c r="U44" i="1"/>
  <c r="U45" i="1" s="1"/>
  <c r="P134" i="1"/>
  <c r="Q130" i="1"/>
  <c r="P130" i="1"/>
  <c r="E2" i="2"/>
  <c r="H423" i="2" s="1"/>
  <c r="H91" i="2"/>
  <c r="H132" i="2"/>
  <c r="H257" i="2"/>
  <c r="H431" i="2"/>
  <c r="G193" i="2"/>
  <c r="G396" i="2"/>
  <c r="H291" i="2"/>
  <c r="H479" i="2"/>
  <c r="H72" i="2"/>
  <c r="H501" i="2"/>
  <c r="H121" i="2"/>
  <c r="H80" i="2"/>
  <c r="H151" i="2"/>
  <c r="G190" i="2"/>
  <c r="G270" i="2"/>
  <c r="G232" i="2"/>
  <c r="G448" i="2"/>
  <c r="G312" i="2"/>
  <c r="G437" i="2"/>
  <c r="G465" i="2"/>
  <c r="G235" i="2"/>
  <c r="G267" i="2"/>
  <c r="G479" i="2"/>
  <c r="G495" i="2"/>
  <c r="G227" i="2"/>
  <c r="G370" i="2"/>
  <c r="G455" i="2"/>
  <c r="G128" i="2"/>
  <c r="G212" i="2"/>
  <c r="G146" i="2"/>
  <c r="H324" i="2"/>
  <c r="H189" i="2"/>
  <c r="H150" i="2"/>
  <c r="H325" i="2"/>
  <c r="G189" i="2"/>
  <c r="G117" i="2"/>
  <c r="G348" i="2"/>
  <c r="G125" i="2"/>
  <c r="H165" i="2"/>
  <c r="H125" i="2"/>
  <c r="H205" i="2"/>
  <c r="H117" i="2"/>
  <c r="H86" i="2"/>
  <c r="H116" i="2"/>
  <c r="G205" i="2"/>
  <c r="G69" i="2"/>
  <c r="G277" i="2"/>
  <c r="G109" i="2"/>
  <c r="F336" i="2"/>
  <c r="F352" i="2"/>
  <c r="F283" i="2"/>
  <c r="F457" i="2"/>
  <c r="F328" i="2"/>
  <c r="F344" i="2"/>
  <c r="F98" i="2"/>
  <c r="F120" i="2"/>
  <c r="F400" i="2"/>
  <c r="F129" i="2"/>
  <c r="F284" i="2"/>
  <c r="F300" i="2"/>
  <c r="F354" i="2"/>
  <c r="F386" i="2"/>
  <c r="F201" i="2"/>
  <c r="F225" i="2"/>
  <c r="F139" i="2"/>
  <c r="F285" i="2"/>
  <c r="F58" i="2"/>
  <c r="F116" i="2"/>
  <c r="F263" i="2"/>
  <c r="F279" i="2"/>
  <c r="F203" i="2"/>
  <c r="F219" i="2"/>
  <c r="F408" i="2"/>
  <c r="F503" i="2"/>
  <c r="F398" i="2"/>
  <c r="F509" i="2"/>
  <c r="F374" i="2"/>
  <c r="F467" i="2"/>
  <c r="F397" i="2"/>
  <c r="F413" i="2"/>
  <c r="F289" i="2"/>
  <c r="F461" i="2"/>
  <c r="F138" i="2"/>
  <c r="F330" i="2"/>
  <c r="F435" i="2"/>
  <c r="F411" i="2"/>
  <c r="F227" i="2"/>
  <c r="F275" i="2"/>
  <c r="F168" i="2"/>
  <c r="F476" i="2"/>
  <c r="F236" i="2"/>
  <c r="F204" i="2"/>
  <c r="F174" i="2"/>
  <c r="F134" i="2"/>
  <c r="F256" i="2"/>
  <c r="F438" i="2"/>
  <c r="F317" i="2"/>
  <c r="F449" i="2"/>
  <c r="F77" i="2"/>
  <c r="F356" i="2"/>
  <c r="F277" i="2"/>
  <c r="F245" i="2"/>
  <c r="F264" i="2"/>
  <c r="F240" i="2"/>
  <c r="F460" i="2"/>
  <c r="F440" i="2"/>
  <c r="F170" i="2"/>
  <c r="F442" i="2"/>
  <c r="F246" i="2"/>
  <c r="F230" i="2"/>
  <c r="F373" i="2"/>
  <c r="F357" i="2"/>
  <c r="F387" i="2"/>
  <c r="F375" i="2"/>
  <c r="F133" i="2"/>
  <c r="F436" i="2"/>
  <c r="F337" i="2"/>
  <c r="F305" i="2"/>
  <c r="F121" i="2"/>
  <c r="F508" i="2"/>
  <c r="F433" i="2"/>
  <c r="F269" i="2"/>
  <c r="F388" i="2"/>
  <c r="F324" i="2"/>
  <c r="F425" i="2"/>
  <c r="F261" i="2"/>
  <c r="F393" i="2"/>
  <c r="O232" i="1"/>
  <c r="O228" i="1"/>
  <c r="O224" i="1"/>
  <c r="O220" i="1"/>
  <c r="O216" i="1"/>
  <c r="O212" i="1"/>
  <c r="O208" i="1"/>
  <c r="O204" i="1"/>
  <c r="O200" i="1"/>
  <c r="O196" i="1"/>
  <c r="O192" i="1"/>
  <c r="O188" i="1"/>
  <c r="O184" i="1"/>
  <c r="O180" i="1"/>
  <c r="O176" i="1"/>
  <c r="O172" i="1"/>
  <c r="O168" i="1"/>
  <c r="O164" i="1"/>
  <c r="O160" i="1"/>
  <c r="O156" i="1"/>
  <c r="O152" i="1"/>
  <c r="O148" i="1"/>
  <c r="O142" i="1"/>
  <c r="O136" i="1"/>
  <c r="O233" i="1"/>
  <c r="O229" i="1"/>
  <c r="O225" i="1"/>
  <c r="O221" i="1"/>
  <c r="O217" i="1"/>
  <c r="O213" i="1"/>
  <c r="O209" i="1"/>
  <c r="O205" i="1"/>
  <c r="O201" i="1"/>
  <c r="O197" i="1"/>
  <c r="O193" i="1"/>
  <c r="O189" i="1"/>
  <c r="O185" i="1"/>
  <c r="O181" i="1"/>
  <c r="O177" i="1"/>
  <c r="O173" i="1"/>
  <c r="O169" i="1"/>
  <c r="O165" i="1"/>
  <c r="O161" i="1"/>
  <c r="O157" i="1"/>
  <c r="O153" i="1"/>
  <c r="O149" i="1"/>
  <c r="O145" i="1"/>
  <c r="O141" i="1"/>
  <c r="O137" i="1"/>
  <c r="O133" i="1"/>
  <c r="O105" i="1"/>
  <c r="O103" i="1"/>
  <c r="O101" i="1"/>
  <c r="O99" i="1"/>
  <c r="O97" i="1"/>
  <c r="O95" i="1"/>
  <c r="O93" i="1"/>
  <c r="O91" i="1"/>
  <c r="O89" i="1"/>
  <c r="O87" i="1"/>
  <c r="O85" i="1"/>
  <c r="O83" i="1"/>
  <c r="O81" i="1"/>
  <c r="O79" i="1"/>
  <c r="O77" i="1"/>
  <c r="O75" i="1"/>
  <c r="O73" i="1"/>
  <c r="O71" i="1"/>
  <c r="O69" i="1"/>
  <c r="O67" i="1"/>
  <c r="O65" i="1"/>
  <c r="O63" i="1"/>
  <c r="O61" i="1"/>
  <c r="O59" i="1"/>
  <c r="O57" i="1"/>
  <c r="O55" i="1"/>
  <c r="O53" i="1"/>
  <c r="O51" i="1"/>
  <c r="O49" i="1"/>
  <c r="O47" i="1"/>
  <c r="O45" i="1"/>
  <c r="O43" i="1"/>
  <c r="O41" i="1"/>
  <c r="O39" i="1"/>
  <c r="O37" i="1"/>
  <c r="O234" i="1"/>
  <c r="O230" i="1"/>
  <c r="O226" i="1"/>
  <c r="O222" i="1"/>
  <c r="O218" i="1"/>
  <c r="O214" i="1"/>
  <c r="O210" i="1"/>
  <c r="O206" i="1"/>
  <c r="O202" i="1"/>
  <c r="O198" i="1"/>
  <c r="O194" i="1"/>
  <c r="O190" i="1"/>
  <c r="O186" i="1"/>
  <c r="O182" i="1"/>
  <c r="O178" i="1"/>
  <c r="O174" i="1"/>
  <c r="O170" i="1"/>
  <c r="O166" i="1"/>
  <c r="O162" i="1"/>
  <c r="O158" i="1"/>
  <c r="O154" i="1"/>
  <c r="O150" i="1"/>
  <c r="O144" i="1"/>
  <c r="O140" i="1"/>
  <c r="O132" i="1"/>
  <c r="O231" i="1"/>
  <c r="O227" i="1"/>
  <c r="O223" i="1"/>
  <c r="O219" i="1"/>
  <c r="O215" i="1"/>
  <c r="O211" i="1"/>
  <c r="O207" i="1"/>
  <c r="O203" i="1"/>
  <c r="O199" i="1"/>
  <c r="O195" i="1"/>
  <c r="O191" i="1"/>
  <c r="O187" i="1"/>
  <c r="O183" i="1"/>
  <c r="O179" i="1"/>
  <c r="O175" i="1"/>
  <c r="O171" i="1"/>
  <c r="O167" i="1"/>
  <c r="O163" i="1"/>
  <c r="O159" i="1"/>
  <c r="O155" i="1"/>
  <c r="O151" i="1"/>
  <c r="O147" i="1"/>
  <c r="O143" i="1"/>
  <c r="O139" i="1"/>
  <c r="O135" i="1"/>
  <c r="O131" i="1"/>
  <c r="O106" i="1"/>
  <c r="O104" i="1"/>
  <c r="O102" i="1"/>
  <c r="O100" i="1"/>
  <c r="O98" i="1"/>
  <c r="O96" i="1"/>
  <c r="O94" i="1"/>
  <c r="O92" i="1"/>
  <c r="O90" i="1"/>
  <c r="O88" i="1"/>
  <c r="O86" i="1"/>
  <c r="O84" i="1"/>
  <c r="O82" i="1"/>
  <c r="O80" i="1"/>
  <c r="O78" i="1"/>
  <c r="O76" i="1"/>
  <c r="O74" i="1"/>
  <c r="O72" i="1"/>
  <c r="O70" i="1"/>
  <c r="O68" i="1"/>
  <c r="O66" i="1"/>
  <c r="O64" i="1"/>
  <c r="O62" i="1"/>
  <c r="O60" i="1"/>
  <c r="O58" i="1"/>
  <c r="O56" i="1"/>
  <c r="O54" i="1"/>
  <c r="O52" i="1"/>
  <c r="O50" i="1"/>
  <c r="O48" i="1"/>
  <c r="O46" i="1"/>
  <c r="O44" i="1"/>
  <c r="O42" i="1"/>
  <c r="O40" i="1"/>
  <c r="O38" i="1"/>
  <c r="O36" i="1"/>
  <c r="O146" i="1"/>
  <c r="O138" i="1"/>
  <c r="O134" i="1"/>
  <c r="G2" i="2" s="1"/>
  <c r="O130" i="1"/>
  <c r="O35" i="1"/>
  <c r="V44" i="1" l="1"/>
  <c r="G481" i="2"/>
  <c r="H251" i="2"/>
  <c r="G188" i="2"/>
  <c r="I236" i="2"/>
  <c r="J236" i="2" s="1"/>
  <c r="L236" i="2" s="1"/>
  <c r="H399" i="2"/>
  <c r="H464" i="2"/>
  <c r="F53" i="2"/>
  <c r="F102" i="2"/>
  <c r="F173" i="2"/>
  <c r="F118" i="2"/>
  <c r="F282" i="2"/>
  <c r="F369" i="2"/>
  <c r="F426" i="2"/>
  <c r="F316" i="2"/>
  <c r="F389" i="2"/>
  <c r="F262" i="2"/>
  <c r="F186" i="2"/>
  <c r="F492" i="2"/>
  <c r="F395" i="2"/>
  <c r="I395" i="2" s="1"/>
  <c r="J395" i="2" s="1"/>
  <c r="L395" i="2" s="1"/>
  <c r="F441" i="2"/>
  <c r="F197" i="2"/>
  <c r="F349" i="2"/>
  <c r="F321" i="2"/>
  <c r="F190" i="2"/>
  <c r="F162" i="2"/>
  <c r="F200" i="2"/>
  <c r="F211" i="2"/>
  <c r="I211" i="2" s="1"/>
  <c r="J211" i="2" s="1"/>
  <c r="L211" i="2" s="1"/>
  <c r="F419" i="2"/>
  <c r="I419" i="2" s="1"/>
  <c r="J419" i="2" s="1"/>
  <c r="L419" i="2" s="1"/>
  <c r="F126" i="2"/>
  <c r="F83" i="2"/>
  <c r="F257" i="2"/>
  <c r="I257" i="2" s="1"/>
  <c r="J257" i="2" s="1"/>
  <c r="L257" i="2" s="1"/>
  <c r="F342" i="2"/>
  <c r="F82" i="2"/>
  <c r="F56" i="2"/>
  <c r="F119" i="2"/>
  <c r="F231" i="2"/>
  <c r="F130" i="2"/>
  <c r="F99" i="2"/>
  <c r="F169" i="2"/>
  <c r="F212" i="2"/>
  <c r="F505" i="2"/>
  <c r="F80" i="2"/>
  <c r="F104" i="2"/>
  <c r="I104" i="2" s="1"/>
  <c r="J104" i="2" s="1"/>
  <c r="L104" i="2" s="1"/>
  <c r="F494" i="2"/>
  <c r="I494" i="2" s="1"/>
  <c r="J494" i="2" s="1"/>
  <c r="L494" i="2" s="1"/>
  <c r="F60" i="2"/>
  <c r="F478" i="2"/>
  <c r="G332" i="2"/>
  <c r="I332" i="2" s="1"/>
  <c r="J332" i="2" s="1"/>
  <c r="L332" i="2" s="1"/>
  <c r="G237" i="2"/>
  <c r="H114" i="2"/>
  <c r="H417" i="2"/>
  <c r="H261" i="2"/>
  <c r="G380" i="2"/>
  <c r="G253" i="2"/>
  <c r="H104" i="2"/>
  <c r="H377" i="2"/>
  <c r="G284" i="2"/>
  <c r="G138" i="2"/>
  <c r="G211" i="2"/>
  <c r="G142" i="2"/>
  <c r="G55" i="2"/>
  <c r="G427" i="2"/>
  <c r="G281" i="2"/>
  <c r="G200" i="2"/>
  <c r="I200" i="2" s="1"/>
  <c r="J200" i="2" s="1"/>
  <c r="L200" i="2" s="1"/>
  <c r="H52" i="2"/>
  <c r="H437" i="2"/>
  <c r="H224" i="2"/>
  <c r="H443" i="2"/>
  <c r="H428" i="2"/>
  <c r="G432" i="2"/>
  <c r="G208" i="2"/>
  <c r="H314" i="2"/>
  <c r="I314" i="2" s="1"/>
  <c r="J314" i="2" s="1"/>
  <c r="L314" i="2" s="1"/>
  <c r="H408" i="2"/>
  <c r="H304" i="2"/>
  <c r="F61" i="2"/>
  <c r="F313" i="2"/>
  <c r="F391" i="2"/>
  <c r="F333" i="2"/>
  <c r="F416" i="2"/>
  <c r="F340" i="2"/>
  <c r="I340" i="2" s="1"/>
  <c r="J340" i="2" s="1"/>
  <c r="L340" i="2" s="1"/>
  <c r="F311" i="2"/>
  <c r="F348" i="2"/>
  <c r="F150" i="2"/>
  <c r="F278" i="2"/>
  <c r="F202" i="2"/>
  <c r="F160" i="2"/>
  <c r="F69" i="2"/>
  <c r="F272" i="2"/>
  <c r="I272" i="2" s="1"/>
  <c r="J272" i="2" s="1"/>
  <c r="L272" i="2" s="1"/>
  <c r="F85" i="2"/>
  <c r="F381" i="2"/>
  <c r="F372" i="2"/>
  <c r="F222" i="2"/>
  <c r="I222" i="2" s="1"/>
  <c r="J222" i="2" s="1"/>
  <c r="L222" i="2" s="1"/>
  <c r="F178" i="2"/>
  <c r="F216" i="2"/>
  <c r="F195" i="2"/>
  <c r="F239" i="2"/>
  <c r="I239" i="2" s="1"/>
  <c r="J239" i="2" s="1"/>
  <c r="L239" i="2" s="1"/>
  <c r="F84" i="2"/>
  <c r="F394" i="2"/>
  <c r="F233" i="2"/>
  <c r="F514" i="2"/>
  <c r="I514" i="2" s="1"/>
  <c r="J514" i="2" s="1"/>
  <c r="L514" i="2" s="1"/>
  <c r="F91" i="2"/>
  <c r="I91" i="2" s="1"/>
  <c r="J91" i="2" s="1"/>
  <c r="L91" i="2" s="1"/>
  <c r="F73" i="2"/>
  <c r="F87" i="2"/>
  <c r="F215" i="2"/>
  <c r="I215" i="2" s="1"/>
  <c r="J215" i="2" s="1"/>
  <c r="L215" i="2" s="1"/>
  <c r="F122" i="2"/>
  <c r="F286" i="2"/>
  <c r="F65" i="2"/>
  <c r="F196" i="2"/>
  <c r="F410" i="2"/>
  <c r="F54" i="2"/>
  <c r="F154" i="2"/>
  <c r="F482" i="2"/>
  <c r="F62" i="2"/>
  <c r="F486" i="2"/>
  <c r="G441" i="2"/>
  <c r="G433" i="2"/>
  <c r="I433" i="2" s="1"/>
  <c r="J433" i="2" s="1"/>
  <c r="L433" i="2" s="1"/>
  <c r="H144" i="2"/>
  <c r="I144" i="2" s="1"/>
  <c r="J144" i="2" s="1"/>
  <c r="L144" i="2" s="1"/>
  <c r="H449" i="2"/>
  <c r="H332" i="2"/>
  <c r="G425" i="2"/>
  <c r="I425" i="2" s="1"/>
  <c r="J425" i="2" s="1"/>
  <c r="L425" i="2" s="1"/>
  <c r="G516" i="2"/>
  <c r="H148" i="2"/>
  <c r="H393" i="2"/>
  <c r="G82" i="2"/>
  <c r="G122" i="2"/>
  <c r="G445" i="2"/>
  <c r="G76" i="2"/>
  <c r="G488" i="2"/>
  <c r="G390" i="2"/>
  <c r="G177" i="2"/>
  <c r="G194" i="2"/>
  <c r="H505" i="2"/>
  <c r="I505" i="2" s="1"/>
  <c r="J505" i="2" s="1"/>
  <c r="L505" i="2" s="1"/>
  <c r="H421" i="2"/>
  <c r="H192" i="2"/>
  <c r="H427" i="2"/>
  <c r="H232" i="2"/>
  <c r="G280" i="2"/>
  <c r="G262" i="2"/>
  <c r="H223" i="2"/>
  <c r="H64" i="2"/>
  <c r="I324" i="2"/>
  <c r="J324" i="2" s="1"/>
  <c r="L324" i="2" s="1"/>
  <c r="I204" i="2"/>
  <c r="J204" i="2" s="1"/>
  <c r="L204" i="2" s="1"/>
  <c r="H294" i="2"/>
  <c r="G155" i="2"/>
  <c r="G310" i="2"/>
  <c r="H87" i="2"/>
  <c r="H220" i="2"/>
  <c r="H480" i="2"/>
  <c r="H198" i="2"/>
  <c r="H240" i="2"/>
  <c r="H193" i="2"/>
  <c r="H73" i="2"/>
  <c r="H312" i="2"/>
  <c r="H445" i="2"/>
  <c r="H195" i="2"/>
  <c r="H346" i="2"/>
  <c r="H500" i="2"/>
  <c r="H401" i="2"/>
  <c r="G230" i="2"/>
  <c r="G442" i="2"/>
  <c r="G468" i="2"/>
  <c r="G186" i="2"/>
  <c r="G216" i="2"/>
  <c r="G57" i="2"/>
  <c r="G80" i="2"/>
  <c r="H162" i="2"/>
  <c r="H168" i="2"/>
  <c r="H416" i="2"/>
  <c r="H463" i="2"/>
  <c r="H179" i="2"/>
  <c r="H338" i="2"/>
  <c r="H460" i="2"/>
  <c r="H477" i="2"/>
  <c r="H488" i="2"/>
  <c r="H206" i="2"/>
  <c r="H418" i="2"/>
  <c r="H54" i="2"/>
  <c r="H81" i="2"/>
  <c r="H320" i="2"/>
  <c r="H453" i="2"/>
  <c r="H203" i="2"/>
  <c r="H350" i="2"/>
  <c r="H506" i="2"/>
  <c r="H409" i="2"/>
  <c r="G238" i="2"/>
  <c r="G450" i="2"/>
  <c r="G172" i="2"/>
  <c r="G226" i="2"/>
  <c r="G414" i="2"/>
  <c r="G156" i="2"/>
  <c r="G291" i="2"/>
  <c r="G201" i="2"/>
  <c r="G344" i="2"/>
  <c r="G335" i="2"/>
  <c r="G183" i="2"/>
  <c r="G342" i="2"/>
  <c r="G285" i="2"/>
  <c r="G409" i="2"/>
  <c r="G158" i="2"/>
  <c r="G62" i="2"/>
  <c r="G175" i="2"/>
  <c r="G350" i="2"/>
  <c r="G398" i="2"/>
  <c r="G228" i="2"/>
  <c r="G283" i="2"/>
  <c r="G169" i="2"/>
  <c r="G336" i="2"/>
  <c r="G504" i="2"/>
  <c r="G179" i="2"/>
  <c r="G338" i="2"/>
  <c r="G297" i="2"/>
  <c r="G401" i="2"/>
  <c r="G100" i="2"/>
  <c r="G480" i="2"/>
  <c r="G223" i="2"/>
  <c r="G378" i="2"/>
  <c r="G410" i="2"/>
  <c r="G94" i="2"/>
  <c r="H365" i="2"/>
  <c r="H181" i="2"/>
  <c r="H345" i="2"/>
  <c r="H253" i="2"/>
  <c r="H347" i="2"/>
  <c r="H252" i="2"/>
  <c r="H106" i="2"/>
  <c r="H357" i="2"/>
  <c r="H375" i="2"/>
  <c r="G353" i="2"/>
  <c r="G59" i="2"/>
  <c r="H186" i="2"/>
  <c r="H199" i="2"/>
  <c r="H293" i="2"/>
  <c r="H496" i="2"/>
  <c r="H214" i="2"/>
  <c r="H426" i="2"/>
  <c r="H66" i="2"/>
  <c r="H169" i="2"/>
  <c r="H328" i="2"/>
  <c r="H504" i="2"/>
  <c r="H207" i="2"/>
  <c r="H362" i="2"/>
  <c r="H510" i="2"/>
  <c r="H164" i="2"/>
  <c r="G246" i="2"/>
  <c r="G420" i="2"/>
  <c r="G500" i="2"/>
  <c r="G202" i="2"/>
  <c r="G248" i="2"/>
  <c r="G113" i="2"/>
  <c r="G400" i="2"/>
  <c r="H178" i="2"/>
  <c r="H200" i="2"/>
  <c r="H448" i="2"/>
  <c r="H471" i="2"/>
  <c r="H191" i="2"/>
  <c r="H354" i="2"/>
  <c r="H492" i="2"/>
  <c r="I492" i="2" s="1"/>
  <c r="J492" i="2" s="1"/>
  <c r="L492" i="2" s="1"/>
  <c r="H485" i="2"/>
  <c r="H284" i="2"/>
  <c r="H222" i="2"/>
  <c r="H434" i="2"/>
  <c r="H56" i="2"/>
  <c r="H177" i="2"/>
  <c r="H336" i="2"/>
  <c r="H512" i="2"/>
  <c r="H219" i="2"/>
  <c r="H366" i="2"/>
  <c r="H172" i="2"/>
  <c r="H180" i="2"/>
  <c r="G254" i="2"/>
  <c r="G436" i="2"/>
  <c r="G236" i="2"/>
  <c r="G242" i="2"/>
  <c r="G430" i="2"/>
  <c r="G460" i="2"/>
  <c r="I460" i="2" s="1"/>
  <c r="J460" i="2" s="1"/>
  <c r="L460" i="2" s="1"/>
  <c r="G463" i="2"/>
  <c r="G217" i="2"/>
  <c r="G360" i="2"/>
  <c r="G367" i="2"/>
  <c r="G199" i="2"/>
  <c r="G358" i="2"/>
  <c r="G293" i="2"/>
  <c r="G276" i="2"/>
  <c r="G404" i="2"/>
  <c r="G86" i="2"/>
  <c r="G203" i="2"/>
  <c r="G366" i="2"/>
  <c r="G406" i="2"/>
  <c r="G252" i="2"/>
  <c r="I252" i="2" s="1"/>
  <c r="J252" i="2" s="1"/>
  <c r="L252" i="2" s="1"/>
  <c r="G299" i="2"/>
  <c r="I299" i="2" s="1"/>
  <c r="J299" i="2" s="1"/>
  <c r="L299" i="2" s="1"/>
  <c r="G185" i="2"/>
  <c r="G352" i="2"/>
  <c r="G319" i="2"/>
  <c r="G191" i="2"/>
  <c r="G354" i="2"/>
  <c r="G461" i="2"/>
  <c r="G260" i="2"/>
  <c r="G66" i="2"/>
  <c r="G496" i="2"/>
  <c r="G239" i="2"/>
  <c r="G407" i="2"/>
  <c r="G509" i="2"/>
  <c r="G114" i="2"/>
  <c r="H333" i="2"/>
  <c r="H141" i="2"/>
  <c r="H329" i="2"/>
  <c r="H221" i="2"/>
  <c r="H327" i="2"/>
  <c r="H100" i="2"/>
  <c r="H260" i="2"/>
  <c r="H341" i="2"/>
  <c r="H363" i="2"/>
  <c r="G337" i="2"/>
  <c r="H79" i="2"/>
  <c r="H438" i="2"/>
  <c r="H358" i="2"/>
  <c r="H497" i="2"/>
  <c r="H130" i="2"/>
  <c r="H262" i="2"/>
  <c r="H452" i="2"/>
  <c r="H400" i="2"/>
  <c r="H225" i="2"/>
  <c r="H376" i="2"/>
  <c r="H383" i="2"/>
  <c r="H255" i="2"/>
  <c r="H415" i="2"/>
  <c r="H398" i="2"/>
  <c r="H94" i="2"/>
  <c r="G176" i="2"/>
  <c r="G105" i="2"/>
  <c r="G130" i="2"/>
  <c r="G250" i="2"/>
  <c r="G438" i="2"/>
  <c r="G476" i="2"/>
  <c r="G295" i="2"/>
  <c r="H226" i="2"/>
  <c r="H414" i="2"/>
  <c r="H283" i="2"/>
  <c r="I283" i="2" s="1"/>
  <c r="J283" i="2" s="1"/>
  <c r="L283" i="2" s="1"/>
  <c r="H495" i="2"/>
  <c r="H243" i="2"/>
  <c r="H396" i="2"/>
  <c r="H289" i="2"/>
  <c r="H129" i="2"/>
  <c r="H142" i="2"/>
  <c r="H270" i="2"/>
  <c r="H424" i="2"/>
  <c r="H404" i="2"/>
  <c r="H233" i="2"/>
  <c r="H384" i="2"/>
  <c r="H128" i="2"/>
  <c r="H267" i="2"/>
  <c r="H419" i="2"/>
  <c r="H402" i="2"/>
  <c r="H110" i="2"/>
  <c r="G192" i="2"/>
  <c r="G121" i="2"/>
  <c r="I121" i="2" s="1"/>
  <c r="G162" i="2"/>
  <c r="G168" i="2"/>
  <c r="I168" i="2" s="1"/>
  <c r="J168" i="2" s="1"/>
  <c r="L168" i="2" s="1"/>
  <c r="G416" i="2"/>
  <c r="G56" i="2"/>
  <c r="G491" i="2"/>
  <c r="G265" i="2"/>
  <c r="G421" i="2"/>
  <c r="G144" i="2"/>
  <c r="G247" i="2"/>
  <c r="G411" i="2"/>
  <c r="G473" i="2"/>
  <c r="G78" i="2"/>
  <c r="G296" i="2"/>
  <c r="G136" i="2"/>
  <c r="I136" i="2" s="1"/>
  <c r="J136" i="2" s="1"/>
  <c r="L136" i="2" s="1"/>
  <c r="G251" i="2"/>
  <c r="G415" i="2"/>
  <c r="G513" i="2"/>
  <c r="G98" i="2"/>
  <c r="G487" i="2"/>
  <c r="G241" i="2"/>
  <c r="G397" i="2"/>
  <c r="G96" i="2"/>
  <c r="G243" i="2"/>
  <c r="I243" i="2" s="1"/>
  <c r="J243" i="2" s="1"/>
  <c r="L243" i="2" s="1"/>
  <c r="G403" i="2"/>
  <c r="G485" i="2"/>
  <c r="G106" i="2"/>
  <c r="G511" i="2"/>
  <c r="G143" i="2"/>
  <c r="G314" i="2"/>
  <c r="G451" i="2"/>
  <c r="G180" i="2"/>
  <c r="I180" i="2" s="1"/>
  <c r="J180" i="2" s="1"/>
  <c r="L180" i="2" s="1"/>
  <c r="G92" i="2"/>
  <c r="H364" i="2"/>
  <c r="H395" i="2"/>
  <c r="H433" i="2"/>
  <c r="H101" i="2"/>
  <c r="H76" i="2"/>
  <c r="I76" i="2" s="1"/>
  <c r="J76" i="2" s="1"/>
  <c r="L76" i="2" s="1"/>
  <c r="H92" i="2"/>
  <c r="I92" i="2" s="1"/>
  <c r="J92" i="2" s="1"/>
  <c r="L92" i="2" s="1"/>
  <c r="H158" i="2"/>
  <c r="H380" i="2"/>
  <c r="H323" i="2"/>
  <c r="G256" i="2"/>
  <c r="H298" i="2"/>
  <c r="H295" i="2"/>
  <c r="H481" i="2"/>
  <c r="H182" i="2"/>
  <c r="H440" i="2"/>
  <c r="I440" i="2" s="1"/>
  <c r="J440" i="2" s="1"/>
  <c r="L440" i="2" s="1"/>
  <c r="H185" i="2"/>
  <c r="H413" i="2"/>
  <c r="H239" i="2"/>
  <c r="H468" i="2"/>
  <c r="H126" i="2"/>
  <c r="G452" i="2"/>
  <c r="G214" i="2"/>
  <c r="G422" i="2"/>
  <c r="G54" i="2"/>
  <c r="H242" i="2"/>
  <c r="H97" i="2"/>
  <c r="H119" i="2"/>
  <c r="H386" i="2"/>
  <c r="H469" i="2"/>
  <c r="H131" i="2"/>
  <c r="H450" i="2"/>
  <c r="H511" i="2"/>
  <c r="H368" i="2"/>
  <c r="H175" i="2"/>
  <c r="H435" i="2"/>
  <c r="H212" i="2"/>
  <c r="G418" i="2"/>
  <c r="G198" i="2"/>
  <c r="G264" i="2"/>
  <c r="I264" i="2" s="1"/>
  <c r="J264" i="2" s="1"/>
  <c r="L264" i="2" s="1"/>
  <c r="G154" i="2"/>
  <c r="G233" i="2"/>
  <c r="I233" i="2" s="1"/>
  <c r="J233" i="2" s="1"/>
  <c r="L233" i="2" s="1"/>
  <c r="G453" i="2"/>
  <c r="G231" i="2"/>
  <c r="G514" i="2"/>
  <c r="G116" i="2"/>
  <c r="G104" i="2"/>
  <c r="G318" i="2"/>
  <c r="G505" i="2"/>
  <c r="G132" i="2"/>
  <c r="G257" i="2"/>
  <c r="G351" i="2"/>
  <c r="G275" i="2"/>
  <c r="G477" i="2"/>
  <c r="G58" i="2"/>
  <c r="I58" i="2" s="1"/>
  <c r="J58" i="2" s="1"/>
  <c r="L58" i="2" s="1"/>
  <c r="G157" i="2"/>
  <c r="G419" i="2"/>
  <c r="G244" i="2"/>
  <c r="H441" i="2"/>
  <c r="H361" i="2"/>
  <c r="H69" i="2"/>
  <c r="H112" i="2"/>
  <c r="H389" i="2"/>
  <c r="H331" i="2"/>
  <c r="G417" i="2"/>
  <c r="G85" i="2"/>
  <c r="G373" i="2"/>
  <c r="G316" i="2"/>
  <c r="G395" i="2"/>
  <c r="H317" i="2"/>
  <c r="H93" i="2"/>
  <c r="H337" i="2"/>
  <c r="I337" i="2" s="1"/>
  <c r="J337" i="2" s="1"/>
  <c r="L337" i="2" s="1"/>
  <c r="H340" i="2"/>
  <c r="H379" i="2"/>
  <c r="H60" i="2"/>
  <c r="H138" i="2"/>
  <c r="G361" i="2"/>
  <c r="G324" i="2"/>
  <c r="G371" i="2"/>
  <c r="G333" i="2"/>
  <c r="G213" i="2"/>
  <c r="G323" i="2"/>
  <c r="F498" i="2"/>
  <c r="F384" i="2"/>
  <c r="F293" i="2"/>
  <c r="F114" i="2"/>
  <c r="F241" i="2"/>
  <c r="I241" i="2" s="1"/>
  <c r="J241" i="2" s="1"/>
  <c r="L241" i="2" s="1"/>
  <c r="F502" i="2"/>
  <c r="F376" i="2"/>
  <c r="F297" i="2"/>
  <c r="H394" i="2"/>
  <c r="H475" i="2"/>
  <c r="H288" i="2"/>
  <c r="H230" i="2"/>
  <c r="H105" i="2"/>
  <c r="H209" i="2"/>
  <c r="I209" i="2" s="1"/>
  <c r="J209" i="2" s="1"/>
  <c r="L209" i="2" s="1"/>
  <c r="H429" i="2"/>
  <c r="H271" i="2"/>
  <c r="H204" i="2"/>
  <c r="G174" i="2"/>
  <c r="G440" i="2"/>
  <c r="G170" i="2"/>
  <c r="G412" i="2"/>
  <c r="G507" i="2"/>
  <c r="H258" i="2"/>
  <c r="H133" i="2"/>
  <c r="H159" i="2"/>
  <c r="H411" i="2"/>
  <c r="I411" i="2" s="1"/>
  <c r="J411" i="2" s="1"/>
  <c r="L411" i="2" s="1"/>
  <c r="H493" i="2"/>
  <c r="H174" i="2"/>
  <c r="H436" i="2"/>
  <c r="H65" i="2"/>
  <c r="H405" i="2"/>
  <c r="H235" i="2"/>
  <c r="H451" i="2"/>
  <c r="H244" i="2"/>
  <c r="G434" i="2"/>
  <c r="G178" i="2"/>
  <c r="G446" i="2"/>
  <c r="G408" i="2"/>
  <c r="G249" i="2"/>
  <c r="G512" i="2"/>
  <c r="G263" i="2"/>
  <c r="G301" i="2"/>
  <c r="G148" i="2"/>
  <c r="G120" i="2"/>
  <c r="G334" i="2"/>
  <c r="G292" i="2"/>
  <c r="G471" i="2"/>
  <c r="G273" i="2"/>
  <c r="G383" i="2"/>
  <c r="G322" i="2"/>
  <c r="G493" i="2"/>
  <c r="G88" i="2"/>
  <c r="G195" i="2"/>
  <c r="G435" i="2"/>
  <c r="G268" i="2"/>
  <c r="H277" i="2"/>
  <c r="I277" i="2" s="1"/>
  <c r="J277" i="2" s="1"/>
  <c r="L277" i="2" s="1"/>
  <c r="H313" i="2"/>
  <c r="H391" i="2"/>
  <c r="H455" i="2"/>
  <c r="H373" i="2"/>
  <c r="H311" i="2"/>
  <c r="G372" i="2"/>
  <c r="G53" i="2"/>
  <c r="G357" i="2"/>
  <c r="G261" i="2"/>
  <c r="G375" i="2"/>
  <c r="H425" i="2"/>
  <c r="H61" i="2"/>
  <c r="H321" i="2"/>
  <c r="H269" i="2"/>
  <c r="I269" i="2" s="1"/>
  <c r="J269" i="2" s="1"/>
  <c r="L269" i="2" s="1"/>
  <c r="H359" i="2"/>
  <c r="H90" i="2"/>
  <c r="H68" i="2"/>
  <c r="G345" i="2"/>
  <c r="G269" i="2"/>
  <c r="G347" i="2"/>
  <c r="G317" i="2"/>
  <c r="I317" i="2" s="1"/>
  <c r="J317" i="2" s="1"/>
  <c r="L317" i="2" s="1"/>
  <c r="G181" i="2"/>
  <c r="I181" i="2" s="1"/>
  <c r="J181" i="2" s="1"/>
  <c r="L181" i="2" s="1"/>
  <c r="G152" i="2"/>
  <c r="F458" i="2"/>
  <c r="F512" i="2"/>
  <c r="F301" i="2"/>
  <c r="F124" i="2"/>
  <c r="F111" i="2"/>
  <c r="F462" i="2"/>
  <c r="F504" i="2"/>
  <c r="F517" i="2"/>
  <c r="F140" i="2"/>
  <c r="I140" i="2" s="1"/>
  <c r="J140" i="2" s="1"/>
  <c r="L140" i="2" s="1"/>
  <c r="F499" i="2"/>
  <c r="F296" i="2"/>
  <c r="F402" i="2"/>
  <c r="F142" i="2"/>
  <c r="F228" i="2"/>
  <c r="G286" i="2"/>
  <c r="I286" i="2" s="1"/>
  <c r="J286" i="2" s="1"/>
  <c r="L286" i="2" s="1"/>
  <c r="H390" i="2"/>
  <c r="H292" i="2"/>
  <c r="H176" i="2"/>
  <c r="H88" i="2"/>
  <c r="H273" i="2"/>
  <c r="H71" i="2"/>
  <c r="H378" i="2"/>
  <c r="H454" i="2"/>
  <c r="G278" i="2"/>
  <c r="G457" i="2"/>
  <c r="G266" i="2"/>
  <c r="G145" i="2"/>
  <c r="G459" i="2"/>
  <c r="H264" i="2"/>
  <c r="H457" i="2"/>
  <c r="H259" i="2"/>
  <c r="H188" i="2"/>
  <c r="H392" i="2"/>
  <c r="H254" i="2"/>
  <c r="H161" i="2"/>
  <c r="H249" i="2"/>
  <c r="H335" i="2"/>
  <c r="H318" i="2"/>
  <c r="H82" i="2"/>
  <c r="G222" i="2"/>
  <c r="G161" i="2"/>
  <c r="G258" i="2"/>
  <c r="G97" i="2"/>
  <c r="G483" i="2"/>
  <c r="G328" i="2"/>
  <c r="I328" i="2" s="1"/>
  <c r="G103" i="2"/>
  <c r="G374" i="2"/>
  <c r="G489" i="2"/>
  <c r="G129" i="2"/>
  <c r="I129" i="2" s="1"/>
  <c r="J129" i="2" s="1"/>
  <c r="L129" i="2" s="1"/>
  <c r="G151" i="2"/>
  <c r="G431" i="2"/>
  <c r="G60" i="2"/>
  <c r="G65" i="2"/>
  <c r="G384" i="2"/>
  <c r="I384" i="2" s="1"/>
  <c r="J384" i="2" s="1"/>
  <c r="L384" i="2" s="1"/>
  <c r="G159" i="2"/>
  <c r="G423" i="2"/>
  <c r="G68" i="2"/>
  <c r="G304" i="2"/>
  <c r="G271" i="2"/>
  <c r="G402" i="2"/>
  <c r="G108" i="2"/>
  <c r="H109" i="2"/>
  <c r="I109" i="2" s="1"/>
  <c r="J109" i="2" s="1"/>
  <c r="L109" i="2" s="1"/>
  <c r="H356" i="2"/>
  <c r="H124" i="2"/>
  <c r="H78" i="2"/>
  <c r="I78" i="2" s="1"/>
  <c r="J78" i="2" s="1"/>
  <c r="L78" i="2" s="1"/>
  <c r="H348" i="2"/>
  <c r="I348" i="2" s="1"/>
  <c r="J348" i="2" s="1"/>
  <c r="L348" i="2" s="1"/>
  <c r="G321" i="2"/>
  <c r="G221" i="2"/>
  <c r="G339" i="2"/>
  <c r="G309" i="2"/>
  <c r="G165" i="2"/>
  <c r="G311" i="2"/>
  <c r="H229" i="2"/>
  <c r="H102" i="2"/>
  <c r="H516" i="2"/>
  <c r="H173" i="2"/>
  <c r="H146" i="2"/>
  <c r="H96" i="2"/>
  <c r="H62" i="2"/>
  <c r="G272" i="2"/>
  <c r="G173" i="2"/>
  <c r="G118" i="2"/>
  <c r="G364" i="2"/>
  <c r="G77" i="2"/>
  <c r="F135" i="2"/>
  <c r="F320" i="2"/>
  <c r="F276" i="2"/>
  <c r="F136" i="2"/>
  <c r="F471" i="2"/>
  <c r="F88" i="2"/>
  <c r="F312" i="2"/>
  <c r="F383" i="2"/>
  <c r="G462" i="2"/>
  <c r="H476" i="2"/>
  <c r="H278" i="2"/>
  <c r="H515" i="2"/>
  <c r="H143" i="2"/>
  <c r="H134" i="2"/>
  <c r="G240" i="2"/>
  <c r="I240" i="2" s="1"/>
  <c r="J240" i="2" s="1"/>
  <c r="L240" i="2" s="1"/>
  <c r="G234" i="2"/>
  <c r="G72" i="2"/>
  <c r="H430" i="2"/>
  <c r="H211" i="2"/>
  <c r="H297" i="2"/>
  <c r="H238" i="2"/>
  <c r="H503" i="2"/>
  <c r="H367" i="2"/>
  <c r="H484" i="2"/>
  <c r="G160" i="2"/>
  <c r="G210" i="2"/>
  <c r="G220" i="2"/>
  <c r="I220" i="2" s="1"/>
  <c r="J220" i="2" s="1"/>
  <c r="L220" i="2" s="1"/>
  <c r="G376" i="2"/>
  <c r="G279" i="2"/>
  <c r="G84" i="2"/>
  <c r="G119" i="2"/>
  <c r="G454" i="2"/>
  <c r="G81" i="2"/>
  <c r="G71" i="2"/>
  <c r="G289" i="2"/>
  <c r="I289" i="2" s="1"/>
  <c r="J289" i="2" s="1"/>
  <c r="L289" i="2" s="1"/>
  <c r="G288" i="2"/>
  <c r="G362" i="2"/>
  <c r="G124" i="2"/>
  <c r="H272" i="2"/>
  <c r="H108" i="2"/>
  <c r="H309" i="2"/>
  <c r="G449" i="2"/>
  <c r="G315" i="2"/>
  <c r="G229" i="2"/>
  <c r="H381" i="2"/>
  <c r="H152" i="2"/>
  <c r="H372" i="2"/>
  <c r="H120" i="2"/>
  <c r="H58" i="2"/>
  <c r="G388" i="2"/>
  <c r="G307" i="2"/>
  <c r="G245" i="2"/>
  <c r="F456" i="2"/>
  <c r="F335" i="2"/>
  <c r="F108" i="2"/>
  <c r="F64" i="2"/>
  <c r="F360" i="2"/>
  <c r="F146" i="2"/>
  <c r="F63" i="2"/>
  <c r="F507" i="2"/>
  <c r="F147" i="2"/>
  <c r="F110" i="2"/>
  <c r="F244" i="2"/>
  <c r="F459" i="2"/>
  <c r="F249" i="2"/>
  <c r="I249" i="2" s="1"/>
  <c r="J249" i="2" s="1"/>
  <c r="L249" i="2" s="1"/>
  <c r="F302" i="2"/>
  <c r="F481" i="2"/>
  <c r="I481" i="2" s="1"/>
  <c r="J481" i="2" s="1"/>
  <c r="L481" i="2" s="1"/>
  <c r="F78" i="2"/>
  <c r="F183" i="2"/>
  <c r="F443" i="2"/>
  <c r="F153" i="2"/>
  <c r="F431" i="2"/>
  <c r="F511" i="2"/>
  <c r="F123" i="2"/>
  <c r="F472" i="2"/>
  <c r="F52" i="2"/>
  <c r="F185" i="2"/>
  <c r="F445" i="2"/>
  <c r="F115" i="2"/>
  <c r="F501" i="2"/>
  <c r="F362" i="2"/>
  <c r="F255" i="2"/>
  <c r="F510" i="2"/>
  <c r="F243" i="2"/>
  <c r="F248" i="2"/>
  <c r="F274" i="2"/>
  <c r="F156" i="2"/>
  <c r="F270" i="2"/>
  <c r="F434" i="2"/>
  <c r="F385" i="2"/>
  <c r="F161" i="2"/>
  <c r="G83" i="2"/>
  <c r="H465" i="2"/>
  <c r="H208" i="2"/>
  <c r="H241" i="2"/>
  <c r="H157" i="2"/>
  <c r="H406" i="2"/>
  <c r="G426" i="2"/>
  <c r="G282" i="2"/>
  <c r="G287" i="2"/>
  <c r="H446" i="2"/>
  <c r="H227" i="2"/>
  <c r="I227" i="2" s="1"/>
  <c r="J227" i="2" s="1"/>
  <c r="L227" i="2" s="1"/>
  <c r="H461" i="2"/>
  <c r="H160" i="2"/>
  <c r="H201" i="2"/>
  <c r="I201" i="2" s="1"/>
  <c r="J201" i="2" s="1"/>
  <c r="L201" i="2" s="1"/>
  <c r="H103" i="2"/>
  <c r="H236" i="2"/>
  <c r="G224" i="2"/>
  <c r="G274" i="2"/>
  <c r="G515" i="2"/>
  <c r="G405" i="2"/>
  <c r="G326" i="2"/>
  <c r="G126" i="2"/>
  <c r="G219" i="2"/>
  <c r="I219" i="2" s="1"/>
  <c r="J219" i="2" s="1"/>
  <c r="L219" i="2" s="1"/>
  <c r="G164" i="2"/>
  <c r="G209" i="2"/>
  <c r="G52" i="2"/>
  <c r="I52" i="2" s="1"/>
  <c r="J52" i="2" s="1"/>
  <c r="L52" i="2" s="1"/>
  <c r="G469" i="2"/>
  <c r="G464" i="2"/>
  <c r="G510" i="2"/>
  <c r="G140" i="2"/>
  <c r="H388" i="2"/>
  <c r="H98" i="2"/>
  <c r="H316" i="2"/>
  <c r="G340" i="2"/>
  <c r="G150" i="2"/>
  <c r="I150" i="2" s="1"/>
  <c r="J150" i="2" s="1"/>
  <c r="L150" i="2" s="1"/>
  <c r="G197" i="2"/>
  <c r="H349" i="2"/>
  <c r="H385" i="2"/>
  <c r="H237" i="2"/>
  <c r="H140" i="2"/>
  <c r="H136" i="2"/>
  <c r="G356" i="2"/>
  <c r="G381" i="2"/>
  <c r="G141" i="2"/>
  <c r="F466" i="2"/>
  <c r="F367" i="2"/>
  <c r="F86" i="2"/>
  <c r="F404" i="2"/>
  <c r="I404" i="2" s="1"/>
  <c r="J404" i="2" s="1"/>
  <c r="L404" i="2" s="1"/>
  <c r="F319" i="2"/>
  <c r="F455" i="2"/>
  <c r="I455" i="2" s="1"/>
  <c r="J455" i="2" s="1"/>
  <c r="L455" i="2" s="1"/>
  <c r="F291" i="2"/>
  <c r="I291" i="2" s="1"/>
  <c r="J291" i="2" s="1"/>
  <c r="L291" i="2" s="1"/>
  <c r="F515" i="2"/>
  <c r="I515" i="2" s="1"/>
  <c r="J515" i="2" s="1"/>
  <c r="L515" i="2" s="1"/>
  <c r="F187" i="2"/>
  <c r="F464" i="2"/>
  <c r="F326" i="2"/>
  <c r="F475" i="2"/>
  <c r="F265" i="2"/>
  <c r="F67" i="2"/>
  <c r="F489" i="2"/>
  <c r="F100" i="2"/>
  <c r="F199" i="2"/>
  <c r="F403" i="2"/>
  <c r="F179" i="2"/>
  <c r="I179" i="2" s="1"/>
  <c r="J179" i="2" s="1"/>
  <c r="L179" i="2" s="1"/>
  <c r="F447" i="2"/>
  <c r="F288" i="2"/>
  <c r="F163" i="2"/>
  <c r="F488" i="2"/>
  <c r="F287" i="2"/>
  <c r="F209" i="2"/>
  <c r="F74" i="2"/>
  <c r="F155" i="2"/>
  <c r="I155" i="2" s="1"/>
  <c r="J155" i="2" s="1"/>
  <c r="L155" i="2" s="1"/>
  <c r="F409" i="2"/>
  <c r="F506" i="2"/>
  <c r="F271" i="2"/>
  <c r="I271" i="2" s="1"/>
  <c r="J271" i="2" s="1"/>
  <c r="L271" i="2" s="1"/>
  <c r="F71" i="2"/>
  <c r="F259" i="2"/>
  <c r="F232" i="2"/>
  <c r="F258" i="2"/>
  <c r="F450" i="2"/>
  <c r="F254" i="2"/>
  <c r="I254" i="2" s="1"/>
  <c r="J254" i="2" s="1"/>
  <c r="L254" i="2" s="1"/>
  <c r="F418" i="2"/>
  <c r="F353" i="2"/>
  <c r="I353" i="2" s="1"/>
  <c r="F89" i="2"/>
  <c r="H57" i="2"/>
  <c r="H84" i="2"/>
  <c r="H137" i="2"/>
  <c r="H360" i="2"/>
  <c r="H330" i="2"/>
  <c r="I330" i="2" s="1"/>
  <c r="J330" i="2" s="1"/>
  <c r="L330" i="2" s="1"/>
  <c r="H228" i="2"/>
  <c r="G204" i="2"/>
  <c r="G444" i="2"/>
  <c r="H194" i="2"/>
  <c r="H299" i="2"/>
  <c r="H370" i="2"/>
  <c r="H472" i="2"/>
  <c r="H89" i="2"/>
  <c r="H281" i="2"/>
  <c r="H308" i="2"/>
  <c r="H513" i="2"/>
  <c r="G308" i="2"/>
  <c r="G428" i="2"/>
  <c r="G73" i="2"/>
  <c r="G112" i="2"/>
  <c r="G443" i="2"/>
  <c r="G392" i="2"/>
  <c r="G382" i="2"/>
  <c r="I382" i="2" s="1"/>
  <c r="J382" i="2" s="1"/>
  <c r="L382" i="2" s="1"/>
  <c r="G110" i="2"/>
  <c r="G368" i="2"/>
  <c r="G259" i="2"/>
  <c r="G90" i="2"/>
  <c r="G207" i="2"/>
  <c r="G300" i="2"/>
  <c r="I300" i="2" s="1"/>
  <c r="J300" i="2" s="1"/>
  <c r="L300" i="2" s="1"/>
  <c r="H213" i="2"/>
  <c r="H149" i="2"/>
  <c r="H276" i="2"/>
  <c r="G385" i="2"/>
  <c r="G149" i="2"/>
  <c r="G325" i="2"/>
  <c r="G61" i="2"/>
  <c r="H197" i="2"/>
  <c r="H305" i="2"/>
  <c r="H85" i="2"/>
  <c r="H74" i="2"/>
  <c r="G377" i="2"/>
  <c r="G101" i="2"/>
  <c r="G508" i="2"/>
  <c r="G363" i="2"/>
  <c r="I363" i="2" s="1"/>
  <c r="J363" i="2" s="1"/>
  <c r="L363" i="2" s="1"/>
  <c r="F490" i="2"/>
  <c r="F299" i="2"/>
  <c r="F491" i="2"/>
  <c r="F474" i="2"/>
  <c r="F295" i="2"/>
  <c r="F70" i="2"/>
  <c r="F217" i="2"/>
  <c r="F298" i="2"/>
  <c r="F513" i="2"/>
  <c r="F164" i="2"/>
  <c r="F322" i="2"/>
  <c r="F97" i="2"/>
  <c r="I97" i="2" s="1"/>
  <c r="J97" i="2" s="1"/>
  <c r="L97" i="2" s="1"/>
  <c r="F421" i="2"/>
  <c r="F167" i="2"/>
  <c r="F90" i="2"/>
  <c r="F346" i="2"/>
  <c r="I346" i="2" s="1"/>
  <c r="J346" i="2" s="1"/>
  <c r="L346" i="2" s="1"/>
  <c r="F247" i="2"/>
  <c r="I247" i="2" s="1"/>
  <c r="J247" i="2" s="1"/>
  <c r="L247" i="2" s="1"/>
  <c r="F382" i="2"/>
  <c r="F235" i="2"/>
  <c r="I235" i="2" s="1"/>
  <c r="F79" i="2"/>
  <c r="F290" i="2"/>
  <c r="F406" i="2"/>
  <c r="F370" i="2"/>
  <c r="F495" i="2"/>
  <c r="F273" i="2"/>
  <c r="I273" i="2" s="1"/>
  <c r="J273" i="2" s="1"/>
  <c r="L273" i="2" s="1"/>
  <c r="F144" i="2"/>
  <c r="F469" i="2"/>
  <c r="I469" i="2" s="1"/>
  <c r="J469" i="2" s="1"/>
  <c r="L469" i="2" s="1"/>
  <c r="F106" i="2"/>
  <c r="F191" i="2"/>
  <c r="I191" i="2" s="1"/>
  <c r="J191" i="2" s="1"/>
  <c r="L191" i="2" s="1"/>
  <c r="F451" i="2"/>
  <c r="F171" i="2"/>
  <c r="F439" i="2"/>
  <c r="F184" i="2"/>
  <c r="F210" i="2"/>
  <c r="F172" i="2"/>
  <c r="F206" i="2"/>
  <c r="F412" i="2"/>
  <c r="F72" i="2"/>
  <c r="F339" i="2"/>
  <c r="F149" i="2"/>
  <c r="F315" i="2"/>
  <c r="I315" i="2" s="1"/>
  <c r="J315" i="2" s="1"/>
  <c r="L315" i="2" s="1"/>
  <c r="F109" i="2"/>
  <c r="F101" i="2"/>
  <c r="I101" i="2" s="1"/>
  <c r="J101" i="2" s="1"/>
  <c r="L101" i="2" s="1"/>
  <c r="F432" i="2"/>
  <c r="F323" i="2"/>
  <c r="F166" i="2"/>
  <c r="F218" i="2"/>
  <c r="F93" i="2"/>
  <c r="I93" i="2" s="1"/>
  <c r="J93" i="2" s="1"/>
  <c r="L93" i="2" s="1"/>
  <c r="F117" i="2"/>
  <c r="I117" i="2" s="1"/>
  <c r="J117" i="2" s="1"/>
  <c r="L117" i="2" s="1"/>
  <c r="F359" i="2"/>
  <c r="F194" i="2"/>
  <c r="F151" i="2"/>
  <c r="I151" i="2" s="1"/>
  <c r="J151" i="2" s="1"/>
  <c r="L151" i="2" s="1"/>
  <c r="F68" i="2"/>
  <c r="F145" i="2"/>
  <c r="F59" i="2"/>
  <c r="F55" i="2"/>
  <c r="F401" i="2"/>
  <c r="F487" i="2"/>
  <c r="F107" i="2"/>
  <c r="F252" i="2"/>
  <c r="F268" i="2"/>
  <c r="G349" i="2"/>
  <c r="H70" i="2"/>
  <c r="H118" i="2"/>
  <c r="G305" i="2"/>
  <c r="I305" i="2" s="1"/>
  <c r="J305" i="2" s="1"/>
  <c r="L305" i="2" s="1"/>
  <c r="H77" i="2"/>
  <c r="G429" i="2"/>
  <c r="G472" i="2"/>
  <c r="G499" i="2"/>
  <c r="H410" i="2"/>
  <c r="H190" i="2"/>
  <c r="G184" i="2"/>
  <c r="F377" i="2"/>
  <c r="F307" i="2"/>
  <c r="F105" i="2"/>
  <c r="F309" i="2"/>
  <c r="F484" i="2"/>
  <c r="F192" i="2"/>
  <c r="F361" i="2"/>
  <c r="F364" i="2"/>
  <c r="I364" i="2" s="1"/>
  <c r="J364" i="2" s="1"/>
  <c r="L364" i="2" s="1"/>
  <c r="F452" i="2"/>
  <c r="I452" i="2" s="1"/>
  <c r="J452" i="2" s="1"/>
  <c r="L452" i="2" s="1"/>
  <c r="F446" i="2"/>
  <c r="F207" i="2"/>
  <c r="F112" i="2"/>
  <c r="F454" i="2"/>
  <c r="F415" i="2"/>
  <c r="F143" i="2"/>
  <c r="F437" i="2"/>
  <c r="I437" i="2" s="1"/>
  <c r="J437" i="2" s="1"/>
  <c r="L437" i="2" s="1"/>
  <c r="F496" i="2"/>
  <c r="I496" i="2" s="1"/>
  <c r="J496" i="2" s="1"/>
  <c r="L496" i="2" s="1"/>
  <c r="F75" i="2"/>
  <c r="F303" i="2"/>
  <c r="F158" i="2"/>
  <c r="G365" i="2"/>
  <c r="H353" i="2"/>
  <c r="G389" i="2"/>
  <c r="I389" i="2" s="1"/>
  <c r="J389" i="2" s="1"/>
  <c r="L389" i="2" s="1"/>
  <c r="H245" i="2"/>
  <c r="I245" i="2" s="1"/>
  <c r="J245" i="2" s="1"/>
  <c r="L245" i="2" s="1"/>
  <c r="G413" i="2"/>
  <c r="I413" i="2" s="1"/>
  <c r="J413" i="2" s="1"/>
  <c r="L413" i="2" s="1"/>
  <c r="H265" i="2"/>
  <c r="F189" i="2"/>
  <c r="I189" i="2" s="1"/>
  <c r="J189" i="2" s="1"/>
  <c r="L189" i="2" s="1"/>
  <c r="F347" i="2"/>
  <c r="F205" i="2"/>
  <c r="I205" i="2" s="1"/>
  <c r="J205" i="2" s="1"/>
  <c r="L205" i="2" s="1"/>
  <c r="F371" i="2"/>
  <c r="F414" i="2"/>
  <c r="F193" i="2"/>
  <c r="F355" i="2"/>
  <c r="F325" i="2"/>
  <c r="F198" i="2"/>
  <c r="F188" i="2"/>
  <c r="F250" i="2"/>
  <c r="F208" i="2"/>
  <c r="F181" i="2"/>
  <c r="F379" i="2"/>
  <c r="I379" i="2" s="1"/>
  <c r="J379" i="2" s="1"/>
  <c r="L379" i="2" s="1"/>
  <c r="F253" i="2"/>
  <c r="I253" i="2" s="1"/>
  <c r="J253" i="2" s="1"/>
  <c r="L253" i="2" s="1"/>
  <c r="F424" i="2"/>
  <c r="F428" i="2"/>
  <c r="F468" i="2"/>
  <c r="F242" i="2"/>
  <c r="F399" i="2"/>
  <c r="F366" i="2"/>
  <c r="F175" i="2"/>
  <c r="F485" i="2"/>
  <c r="I485" i="2" s="1"/>
  <c r="J485" i="2" s="1"/>
  <c r="L485" i="2" s="1"/>
  <c r="F96" i="2"/>
  <c r="F81" i="2"/>
  <c r="I81" i="2" s="1"/>
  <c r="J81" i="2" s="1"/>
  <c r="L81" i="2" s="1"/>
  <c r="F132" i="2"/>
  <c r="F128" i="2"/>
  <c r="I128" i="2" s="1"/>
  <c r="J128" i="2" s="1"/>
  <c r="L128" i="2" s="1"/>
  <c r="F267" i="2"/>
  <c r="F314" i="2"/>
  <c r="F378" i="2"/>
  <c r="I378" i="2" s="1"/>
  <c r="F473" i="2"/>
  <c r="F405" i="2"/>
  <c r="F390" i="2"/>
  <c r="F480" i="2"/>
  <c r="I480" i="2" s="1"/>
  <c r="F310" i="2"/>
  <c r="F92" i="2"/>
  <c r="F260" i="2"/>
  <c r="F177" i="2"/>
  <c r="I177" i="2" s="1"/>
  <c r="J177" i="2" s="1"/>
  <c r="L177" i="2" s="1"/>
  <c r="F148" i="2"/>
  <c r="I148" i="2" s="1"/>
  <c r="J148" i="2" s="1"/>
  <c r="L148" i="2" s="1"/>
  <c r="G343" i="2"/>
  <c r="G327" i="2"/>
  <c r="G393" i="2"/>
  <c r="I393" i="2" s="1"/>
  <c r="J393" i="2" s="1"/>
  <c r="L393" i="2" s="1"/>
  <c r="H339" i="2"/>
  <c r="H369" i="2"/>
  <c r="G355" i="2"/>
  <c r="G359" i="2"/>
  <c r="I359" i="2" s="1"/>
  <c r="J359" i="2" s="1"/>
  <c r="L359" i="2" s="1"/>
  <c r="H355" i="2"/>
  <c r="H307" i="2"/>
  <c r="H508" i="2"/>
  <c r="G255" i="2"/>
  <c r="G439" i="2"/>
  <c r="G320" i="2"/>
  <c r="G447" i="2"/>
  <c r="G64" i="2"/>
  <c r="I64" i="2" s="1"/>
  <c r="J64" i="2" s="1"/>
  <c r="L64" i="2" s="1"/>
  <c r="G153" i="2"/>
  <c r="G492" i="2"/>
  <c r="G89" i="2"/>
  <c r="H382" i="2"/>
  <c r="H217" i="2"/>
  <c r="H300" i="2"/>
  <c r="H55" i="2"/>
  <c r="G467" i="2"/>
  <c r="G182" i="2"/>
  <c r="I182" i="2" s="1"/>
  <c r="J182" i="2" s="1"/>
  <c r="L182" i="2" s="1"/>
  <c r="H509" i="2"/>
  <c r="H397" i="2"/>
  <c r="I397" i="2" s="1"/>
  <c r="J397" i="2" s="1"/>
  <c r="L397" i="2" s="1"/>
  <c r="H246" i="2"/>
  <c r="I246" i="2" s="1"/>
  <c r="J246" i="2" s="1"/>
  <c r="L246" i="2" s="1"/>
  <c r="H216" i="2"/>
  <c r="I77" i="2"/>
  <c r="G137" i="2"/>
  <c r="H507" i="2"/>
  <c r="F345" i="2"/>
  <c r="F365" i="2"/>
  <c r="F516" i="2"/>
  <c r="F380" i="2"/>
  <c r="F444" i="2"/>
  <c r="F176" i="2"/>
  <c r="F329" i="2"/>
  <c r="F327" i="2"/>
  <c r="I327" i="2" s="1"/>
  <c r="J327" i="2" s="1"/>
  <c r="L327" i="2" s="1"/>
  <c r="F238" i="2"/>
  <c r="F280" i="2"/>
  <c r="F223" i="2"/>
  <c r="F294" i="2"/>
  <c r="F338" i="2"/>
  <c r="F407" i="2"/>
  <c r="F159" i="2"/>
  <c r="F453" i="2"/>
  <c r="I453" i="2" s="1"/>
  <c r="J453" i="2" s="1"/>
  <c r="L453" i="2" s="1"/>
  <c r="F180" i="2"/>
  <c r="F479" i="2"/>
  <c r="I479" i="2" s="1"/>
  <c r="F470" i="2"/>
  <c r="F127" i="2"/>
  <c r="G313" i="2"/>
  <c r="H256" i="2"/>
  <c r="G341" i="2"/>
  <c r="H268" i="2"/>
  <c r="G346" i="2"/>
  <c r="G517" i="2"/>
  <c r="I517" i="2" s="1"/>
  <c r="J517" i="2" s="1"/>
  <c r="L517" i="2" s="1"/>
  <c r="G196" i="2"/>
  <c r="G215" i="2"/>
  <c r="G166" i="2"/>
  <c r="H352" i="2"/>
  <c r="H322" i="2"/>
  <c r="H274" i="2"/>
  <c r="G206" i="2"/>
  <c r="H351" i="2"/>
  <c r="H420" i="2"/>
  <c r="H326" i="2"/>
  <c r="F165" i="2"/>
  <c r="F141" i="2"/>
  <c r="F396" i="2"/>
  <c r="I396" i="2" s="1"/>
  <c r="J396" i="2" s="1"/>
  <c r="L396" i="2" s="1"/>
  <c r="F331" i="2"/>
  <c r="I331" i="2" s="1"/>
  <c r="J331" i="2" s="1"/>
  <c r="L331" i="2" s="1"/>
  <c r="F182" i="2"/>
  <c r="F234" i="2"/>
  <c r="I234" i="2" s="1"/>
  <c r="J234" i="2" s="1"/>
  <c r="L234" i="2" s="1"/>
  <c r="F125" i="2"/>
  <c r="I125" i="2" s="1"/>
  <c r="J125" i="2" s="1"/>
  <c r="L125" i="2" s="1"/>
  <c r="F221" i="2"/>
  <c r="F137" i="2"/>
  <c r="F226" i="2"/>
  <c r="I226" i="2" s="1"/>
  <c r="F103" i="2"/>
  <c r="F493" i="2"/>
  <c r="I493" i="2" s="1"/>
  <c r="J493" i="2" s="1"/>
  <c r="L493" i="2" s="1"/>
  <c r="F113" i="2"/>
  <c r="F306" i="2"/>
  <c r="F350" i="2"/>
  <c r="F497" i="2"/>
  <c r="F95" i="2"/>
  <c r="F463" i="2"/>
  <c r="I463" i="2" s="1"/>
  <c r="J463" i="2" s="1"/>
  <c r="L463" i="2" s="1"/>
  <c r="F66" i="2"/>
  <c r="F131" i="2"/>
  <c r="G329" i="2"/>
  <c r="H315" i="2"/>
  <c r="G331" i="2"/>
  <c r="G369" i="2"/>
  <c r="H154" i="2"/>
  <c r="I154" i="2" s="1"/>
  <c r="J154" i="2" s="1"/>
  <c r="L154" i="2" s="1"/>
  <c r="G330" i="2"/>
  <c r="G501" i="2"/>
  <c r="I501" i="2" s="1"/>
  <c r="J501" i="2" s="1"/>
  <c r="L501" i="2" s="1"/>
  <c r="G506" i="2"/>
  <c r="I506" i="2" s="1"/>
  <c r="J506" i="2" s="1"/>
  <c r="L506" i="2" s="1"/>
  <c r="G503" i="2"/>
  <c r="I503" i="2" s="1"/>
  <c r="J503" i="2" s="1"/>
  <c r="L503" i="2" s="1"/>
  <c r="G171" i="2"/>
  <c r="G475" i="2"/>
  <c r="G484" i="2"/>
  <c r="H407" i="2"/>
  <c r="H122" i="2"/>
  <c r="H275" i="2"/>
  <c r="I275" i="2" s="1"/>
  <c r="J275" i="2" s="1"/>
  <c r="L275" i="2" s="1"/>
  <c r="H210" i="2"/>
  <c r="G218" i="2"/>
  <c r="H196" i="2"/>
  <c r="H319" i="2"/>
  <c r="H442" i="2"/>
  <c r="H263" i="2"/>
  <c r="F229" i="2"/>
  <c r="F343" i="2"/>
  <c r="I343" i="2" s="1"/>
  <c r="J343" i="2" s="1"/>
  <c r="L343" i="2" s="1"/>
  <c r="F237" i="2"/>
  <c r="I237" i="2" s="1"/>
  <c r="J237" i="2" s="1"/>
  <c r="L237" i="2" s="1"/>
  <c r="F332" i="2"/>
  <c r="F430" i="2"/>
  <c r="F420" i="2"/>
  <c r="F363" i="2"/>
  <c r="F341" i="2"/>
  <c r="F214" i="2"/>
  <c r="F220" i="2"/>
  <c r="F266" i="2"/>
  <c r="I266" i="2" s="1"/>
  <c r="J266" i="2" s="1"/>
  <c r="L266" i="2" s="1"/>
  <c r="F224" i="2"/>
  <c r="F213" i="2"/>
  <c r="I213" i="2" s="1"/>
  <c r="J213" i="2" s="1"/>
  <c r="L213" i="2" s="1"/>
  <c r="F152" i="2"/>
  <c r="F417" i="2"/>
  <c r="I417" i="2" s="1"/>
  <c r="J417" i="2" s="1"/>
  <c r="L417" i="2" s="1"/>
  <c r="F422" i="2"/>
  <c r="F308" i="2"/>
  <c r="F500" i="2"/>
  <c r="F448" i="2"/>
  <c r="I448" i="2" s="1"/>
  <c r="J448" i="2" s="1"/>
  <c r="L448" i="2" s="1"/>
  <c r="F423" i="2"/>
  <c r="I423" i="2" s="1"/>
  <c r="J423" i="2" s="1"/>
  <c r="L423" i="2" s="1"/>
  <c r="F334" i="2"/>
  <c r="F157" i="2"/>
  <c r="F477" i="2"/>
  <c r="F429" i="2"/>
  <c r="F483" i="2"/>
  <c r="F292" i="2"/>
  <c r="F304" i="2"/>
  <c r="I304" i="2" s="1"/>
  <c r="J304" i="2" s="1"/>
  <c r="L304" i="2" s="1"/>
  <c r="F251" i="2"/>
  <c r="F427" i="2"/>
  <c r="F318" i="2"/>
  <c r="F465" i="2"/>
  <c r="F281" i="2"/>
  <c r="I281" i="2" s="1"/>
  <c r="J281" i="2" s="1"/>
  <c r="L281" i="2" s="1"/>
  <c r="F358" i="2"/>
  <c r="I358" i="2" s="1"/>
  <c r="J358" i="2" s="1"/>
  <c r="L358" i="2" s="1"/>
  <c r="F94" i="2"/>
  <c r="F392" i="2"/>
  <c r="I392" i="2" s="1"/>
  <c r="F76" i="2"/>
  <c r="F351" i="2"/>
  <c r="F57" i="2"/>
  <c r="F368" i="2"/>
  <c r="G387" i="2"/>
  <c r="I387" i="2" s="1"/>
  <c r="J387" i="2" s="1"/>
  <c r="L387" i="2" s="1"/>
  <c r="G391" i="2"/>
  <c r="G102" i="2"/>
  <c r="H53" i="2"/>
  <c r="H343" i="2"/>
  <c r="G93" i="2"/>
  <c r="G379" i="2"/>
  <c r="H387" i="2"/>
  <c r="H371" i="2"/>
  <c r="G70" i="2"/>
  <c r="G87" i="2"/>
  <c r="G386" i="2"/>
  <c r="I386" i="2" s="1"/>
  <c r="J386" i="2" s="1"/>
  <c r="L386" i="2" s="1"/>
  <c r="G225" i="2"/>
  <c r="G399" i="2"/>
  <c r="I399" i="2" s="1"/>
  <c r="J399" i="2" s="1"/>
  <c r="L399" i="2" s="1"/>
  <c r="G497" i="2"/>
  <c r="G74" i="2"/>
  <c r="G133" i="2"/>
  <c r="G424" i="2"/>
  <c r="H334" i="2"/>
  <c r="H156" i="2"/>
  <c r="H296" i="2"/>
  <c r="H487" i="2"/>
  <c r="G303" i="2"/>
  <c r="G134" i="2"/>
  <c r="I134" i="2" s="1"/>
  <c r="J134" i="2" s="1"/>
  <c r="L134" i="2" s="1"/>
  <c r="H447" i="2"/>
  <c r="H344" i="2"/>
  <c r="I344" i="2" s="1"/>
  <c r="J344" i="2" s="1"/>
  <c r="L344" i="2" s="1"/>
  <c r="H166" i="2"/>
  <c r="H250" i="2"/>
  <c r="W46" i="1"/>
  <c r="V45" i="1"/>
  <c r="H231" i="2"/>
  <c r="H171" i="2"/>
  <c r="H491" i="2"/>
  <c r="H459" i="2"/>
  <c r="I459" i="2" s="1"/>
  <c r="J459" i="2" s="1"/>
  <c r="L459" i="2" s="1"/>
  <c r="H145" i="2"/>
  <c r="H444" i="2"/>
  <c r="H280" i="2"/>
  <c r="H282" i="2"/>
  <c r="H218" i="2"/>
  <c r="G127" i="2"/>
  <c r="G474" i="2"/>
  <c r="G63" i="2"/>
  <c r="G115" i="2"/>
  <c r="H63" i="2"/>
  <c r="H139" i="2"/>
  <c r="H486" i="2"/>
  <c r="G466" i="2"/>
  <c r="G99" i="2"/>
  <c r="G486" i="2"/>
  <c r="H458" i="2"/>
  <c r="H83" i="2"/>
  <c r="H147" i="2"/>
  <c r="H490" i="2"/>
  <c r="H517" i="2"/>
  <c r="H489" i="2"/>
  <c r="H473" i="2"/>
  <c r="H301" i="2"/>
  <c r="I301" i="2" s="1"/>
  <c r="J301" i="2" s="1"/>
  <c r="L301" i="2" s="1"/>
  <c r="H285" i="2"/>
  <c r="H514" i="2"/>
  <c r="H439" i="2"/>
  <c r="H403" i="2"/>
  <c r="H374" i="2"/>
  <c r="H342" i="2"/>
  <c r="H279" i="2"/>
  <c r="H247" i="2"/>
  <c r="H215" i="2"/>
  <c r="H183" i="2"/>
  <c r="H153" i="2"/>
  <c r="H499" i="2"/>
  <c r="H483" i="2"/>
  <c r="H467" i="2"/>
  <c r="H303" i="2"/>
  <c r="H287" i="2"/>
  <c r="H113" i="2"/>
  <c r="H432" i="2"/>
  <c r="H412" i="2"/>
  <c r="H422" i="2"/>
  <c r="H248" i="2"/>
  <c r="H184" i="2"/>
  <c r="H266" i="2"/>
  <c r="H234" i="2"/>
  <c r="H202" i="2"/>
  <c r="H170" i="2"/>
  <c r="G131" i="2"/>
  <c r="G458" i="2"/>
  <c r="G490" i="2"/>
  <c r="G302" i="2"/>
  <c r="G75" i="2"/>
  <c r="G95" i="2"/>
  <c r="G163" i="2"/>
  <c r="G494" i="2"/>
  <c r="H290" i="2"/>
  <c r="H107" i="2"/>
  <c r="H167" i="2"/>
  <c r="H470" i="2"/>
  <c r="H502" i="2"/>
  <c r="G167" i="2"/>
  <c r="G498" i="2"/>
  <c r="G79" i="2"/>
  <c r="G123" i="2"/>
  <c r="G456" i="2"/>
  <c r="G294" i="2"/>
  <c r="H302" i="2"/>
  <c r="H111" i="2"/>
  <c r="H187" i="2"/>
  <c r="H474" i="2"/>
  <c r="H127" i="2"/>
  <c r="I467" i="2"/>
  <c r="G107" i="2"/>
  <c r="I107" i="2" s="1"/>
  <c r="J107" i="2" s="1"/>
  <c r="L107" i="2" s="1"/>
  <c r="G147" i="2"/>
  <c r="G306" i="2"/>
  <c r="G478" i="2"/>
  <c r="G290" i="2"/>
  <c r="H456" i="2"/>
  <c r="H67" i="2"/>
  <c r="H95" i="2"/>
  <c r="H115" i="2"/>
  <c r="I115" i="2" s="1"/>
  <c r="J115" i="2" s="1"/>
  <c r="L115" i="2" s="1"/>
  <c r="H155" i="2"/>
  <c r="H306" i="2"/>
  <c r="H462" i="2"/>
  <c r="H478" i="2"/>
  <c r="H494" i="2"/>
  <c r="H286" i="2"/>
  <c r="G135" i="2"/>
  <c r="G394" i="2"/>
  <c r="I394" i="2" s="1"/>
  <c r="J394" i="2" s="1"/>
  <c r="L394" i="2" s="1"/>
  <c r="G482" i="2"/>
  <c r="G298" i="2"/>
  <c r="G67" i="2"/>
  <c r="G91" i="2"/>
  <c r="G111" i="2"/>
  <c r="G139" i="2"/>
  <c r="I139" i="2" s="1"/>
  <c r="J139" i="2" s="1"/>
  <c r="L139" i="2" s="1"/>
  <c r="G187" i="2"/>
  <c r="G470" i="2"/>
  <c r="I470" i="2" s="1"/>
  <c r="J470" i="2" s="1"/>
  <c r="L470" i="2" s="1"/>
  <c r="G502" i="2"/>
  <c r="H59" i="2"/>
  <c r="H135" i="2"/>
  <c r="H75" i="2"/>
  <c r="H99" i="2"/>
  <c r="H123" i="2"/>
  <c r="H163" i="2"/>
  <c r="H310" i="2"/>
  <c r="I310" i="2" s="1"/>
  <c r="J310" i="2" s="1"/>
  <c r="L310" i="2" s="1"/>
  <c r="H466" i="2"/>
  <c r="H482" i="2"/>
  <c r="H498" i="2"/>
  <c r="I420" i="2"/>
  <c r="J420" i="2" s="1"/>
  <c r="L420" i="2" s="1"/>
  <c r="I170" i="2"/>
  <c r="J170" i="2" s="1"/>
  <c r="L170" i="2" s="1"/>
  <c r="I160" i="2"/>
  <c r="J160" i="2" s="1"/>
  <c r="L160" i="2" s="1"/>
  <c r="I224" i="2"/>
  <c r="J224" i="2" s="1"/>
  <c r="L224" i="2" s="1"/>
  <c r="I438" i="2"/>
  <c r="J438" i="2" s="1"/>
  <c r="L438" i="2" s="1"/>
  <c r="I175" i="2"/>
  <c r="J175" i="2" s="1"/>
  <c r="L175" i="2" s="1"/>
  <c r="I126" i="2"/>
  <c r="J126" i="2" s="1"/>
  <c r="L126" i="2" s="1"/>
  <c r="I112" i="2"/>
  <c r="J112" i="2" s="1"/>
  <c r="L112" i="2" s="1"/>
  <c r="I251" i="2"/>
  <c r="J251" i="2" s="1"/>
  <c r="L251" i="2" s="1"/>
  <c r="I405" i="2"/>
  <c r="J405" i="2" s="1"/>
  <c r="L405" i="2" s="1"/>
  <c r="I228" i="2"/>
  <c r="J228" i="2" s="1"/>
  <c r="L228" i="2" s="1"/>
  <c r="I164" i="2"/>
  <c r="J164" i="2" s="1"/>
  <c r="L164" i="2" s="1"/>
  <c r="I400" i="2"/>
  <c r="J400" i="2" s="1"/>
  <c r="L400" i="2" s="1"/>
  <c r="I54" i="2"/>
  <c r="J54" i="2" s="1"/>
  <c r="L54" i="2" s="1"/>
  <c r="I499" i="2"/>
  <c r="J499" i="2" s="1"/>
  <c r="L499" i="2" s="1"/>
  <c r="I457" i="2"/>
  <c r="J457" i="2" s="1"/>
  <c r="L457" i="2" s="1"/>
  <c r="I367" i="2"/>
  <c r="J367" i="2" s="1"/>
  <c r="L367" i="2" s="1"/>
  <c r="I110" i="2"/>
  <c r="J110" i="2" s="1"/>
  <c r="L110" i="2" s="1"/>
  <c r="I352" i="2"/>
  <c r="J352" i="2" s="1"/>
  <c r="L352" i="2" s="1"/>
  <c r="I141" i="2"/>
  <c r="J141" i="2" s="1"/>
  <c r="L141" i="2" s="1"/>
  <c r="I333" i="2"/>
  <c r="J333" i="2" s="1"/>
  <c r="L333" i="2" s="1"/>
  <c r="I69" i="2"/>
  <c r="J69" i="2" s="1"/>
  <c r="L69" i="2" s="1"/>
  <c r="I381" i="2"/>
  <c r="J381" i="2" s="1"/>
  <c r="L381" i="2" s="1"/>
  <c r="I207" i="2"/>
  <c r="J207" i="2" s="1"/>
  <c r="L207" i="2" s="1"/>
  <c r="I288" i="2"/>
  <c r="J288" i="2" s="1"/>
  <c r="L288" i="2" s="1"/>
  <c r="I86" i="2"/>
  <c r="J86" i="2" s="1"/>
  <c r="L86" i="2" s="1"/>
  <c r="I60" i="2"/>
  <c r="J60" i="2" s="1"/>
  <c r="L60" i="2" s="1"/>
  <c r="I345" i="2"/>
  <c r="J345" i="2" s="1"/>
  <c r="L345" i="2" s="1"/>
  <c r="I323" i="2"/>
  <c r="J323" i="2" s="1"/>
  <c r="L323" i="2" s="1"/>
  <c r="I325" i="2"/>
  <c r="J325" i="2" s="1"/>
  <c r="L325" i="2" s="1"/>
  <c r="I357" i="2"/>
  <c r="J357" i="2" s="1"/>
  <c r="L357" i="2" s="1"/>
  <c r="I449" i="2"/>
  <c r="J449" i="2" s="1"/>
  <c r="L449" i="2" s="1"/>
  <c r="I446" i="2"/>
  <c r="J446" i="2" s="1"/>
  <c r="L446" i="2" s="1"/>
  <c r="I439" i="2"/>
  <c r="J439" i="2" s="1"/>
  <c r="L439" i="2" s="1"/>
  <c r="I138" i="2"/>
  <c r="J138" i="2" s="1"/>
  <c r="L138" i="2" s="1"/>
  <c r="I96" i="2"/>
  <c r="J96" i="2" s="1"/>
  <c r="L96" i="2" s="1"/>
  <c r="I370" i="2"/>
  <c r="J370" i="2" s="1"/>
  <c r="L370" i="2" s="1"/>
  <c r="I279" i="2"/>
  <c r="J279" i="2" s="1"/>
  <c r="L279" i="2" s="1"/>
  <c r="I143" i="2"/>
  <c r="J143" i="2" s="1"/>
  <c r="L143" i="2" s="1"/>
  <c r="I116" i="2"/>
  <c r="J116" i="2" s="1"/>
  <c r="L116" i="2" s="1"/>
  <c r="I90" i="2"/>
  <c r="J90" i="2" s="1"/>
  <c r="L90" i="2" s="1"/>
  <c r="I513" i="2"/>
  <c r="J513" i="2" s="1"/>
  <c r="L513" i="2" s="1"/>
  <c r="I410" i="2"/>
  <c r="J410" i="2" s="1"/>
  <c r="L410" i="2" s="1"/>
  <c r="I120" i="2"/>
  <c r="J120" i="2" s="1"/>
  <c r="L120" i="2" s="1"/>
  <c r="I146" i="2"/>
  <c r="J146" i="2" s="1"/>
  <c r="L146" i="2" s="1"/>
  <c r="I376" i="2"/>
  <c r="J376" i="2" s="1"/>
  <c r="L376" i="2" s="1"/>
  <c r="I114" i="2"/>
  <c r="J114" i="2" s="1"/>
  <c r="L114" i="2" s="1"/>
  <c r="J392" i="2"/>
  <c r="L392" i="2" s="1"/>
  <c r="J467" i="2"/>
  <c r="L467" i="2" s="1"/>
  <c r="J235" i="2"/>
  <c r="L235" i="2" s="1"/>
  <c r="J226" i="2"/>
  <c r="L226" i="2" s="1"/>
  <c r="J479" i="2"/>
  <c r="L479" i="2" s="1"/>
  <c r="J378" i="2"/>
  <c r="L378" i="2" s="1"/>
  <c r="J121" i="2"/>
  <c r="L121" i="2" s="1"/>
  <c r="J328" i="2"/>
  <c r="L328" i="2" s="1"/>
  <c r="J480" i="2"/>
  <c r="L480" i="2" s="1"/>
  <c r="J353" i="2"/>
  <c r="L353" i="2" s="1"/>
  <c r="J77" i="2"/>
  <c r="L77" i="2" s="1"/>
  <c r="I131" i="2" l="1"/>
  <c r="J131" i="2" s="1"/>
  <c r="L131" i="2" s="1"/>
  <c r="I355" i="2"/>
  <c r="J355" i="2" s="1"/>
  <c r="L355" i="2" s="1"/>
  <c r="I428" i="2"/>
  <c r="J428" i="2" s="1"/>
  <c r="L428" i="2" s="1"/>
  <c r="I198" i="2"/>
  <c r="J198" i="2" s="1"/>
  <c r="L198" i="2" s="1"/>
  <c r="I105" i="2"/>
  <c r="J105" i="2" s="1"/>
  <c r="L105" i="2" s="1"/>
  <c r="I172" i="2"/>
  <c r="J172" i="2" s="1"/>
  <c r="L172" i="2" s="1"/>
  <c r="I356" i="2"/>
  <c r="J356" i="2" s="1"/>
  <c r="L356" i="2" s="1"/>
  <c r="I248" i="2"/>
  <c r="J248" i="2" s="1"/>
  <c r="L248" i="2" s="1"/>
  <c r="I185" i="2"/>
  <c r="J185" i="2" s="1"/>
  <c r="L185" i="2" s="1"/>
  <c r="I183" i="2"/>
  <c r="J183" i="2" s="1"/>
  <c r="L183" i="2" s="1"/>
  <c r="I147" i="2"/>
  <c r="J147" i="2" s="1"/>
  <c r="L147" i="2" s="1"/>
  <c r="I456" i="2"/>
  <c r="J456" i="2" s="1"/>
  <c r="L456" i="2" s="1"/>
  <c r="I229" i="2"/>
  <c r="J229" i="2" s="1"/>
  <c r="L229" i="2" s="1"/>
  <c r="I297" i="2"/>
  <c r="J297" i="2" s="1"/>
  <c r="L297" i="2" s="1"/>
  <c r="I63" i="2"/>
  <c r="J63" i="2" s="1"/>
  <c r="L63" i="2" s="1"/>
  <c r="I123" i="2"/>
  <c r="J123" i="2" s="1"/>
  <c r="L123" i="2" s="1"/>
  <c r="I67" i="2"/>
  <c r="J67" i="2" s="1"/>
  <c r="L67" i="2" s="1"/>
  <c r="I55" i="2"/>
  <c r="J55" i="2" s="1"/>
  <c r="L55" i="2" s="1"/>
  <c r="I450" i="2"/>
  <c r="J450" i="2" s="1"/>
  <c r="L450" i="2" s="1"/>
  <c r="I320" i="2"/>
  <c r="J320" i="2" s="1"/>
  <c r="L320" i="2" s="1"/>
  <c r="I388" i="2"/>
  <c r="J388" i="2" s="1"/>
  <c r="L388" i="2" s="1"/>
  <c r="I462" i="2"/>
  <c r="J462" i="2" s="1"/>
  <c r="L462" i="2" s="1"/>
  <c r="I430" i="2"/>
  <c r="J430" i="2" s="1"/>
  <c r="L430" i="2" s="1"/>
  <c r="I483" i="2"/>
  <c r="J483" i="2" s="1"/>
  <c r="L483" i="2" s="1"/>
  <c r="I65" i="2"/>
  <c r="J65" i="2" s="1"/>
  <c r="L65" i="2" s="1"/>
  <c r="I82" i="2"/>
  <c r="J82" i="2" s="1"/>
  <c r="L82" i="2" s="1"/>
  <c r="I278" i="2"/>
  <c r="J278" i="2" s="1"/>
  <c r="L278" i="2" s="1"/>
  <c r="I495" i="2"/>
  <c r="J495" i="2" s="1"/>
  <c r="L495" i="2" s="1"/>
  <c r="I214" i="2"/>
  <c r="J214" i="2" s="1"/>
  <c r="L214" i="2" s="1"/>
  <c r="I508" i="2"/>
  <c r="J508" i="2" s="1"/>
  <c r="L508" i="2" s="1"/>
  <c r="I491" i="2"/>
  <c r="J491" i="2" s="1"/>
  <c r="L491" i="2" s="1"/>
  <c r="I133" i="2"/>
  <c r="J133" i="2" s="1"/>
  <c r="L133" i="2" s="1"/>
  <c r="I429" i="2"/>
  <c r="J429" i="2" s="1"/>
  <c r="L429" i="2" s="1"/>
  <c r="I341" i="2"/>
  <c r="J341" i="2" s="1"/>
  <c r="L341" i="2" s="1"/>
  <c r="I95" i="2"/>
  <c r="J95" i="2" s="1"/>
  <c r="L95" i="2" s="1"/>
  <c r="I137" i="2"/>
  <c r="J137" i="2" s="1"/>
  <c r="L137" i="2" s="1"/>
  <c r="I165" i="2"/>
  <c r="J165" i="2" s="1"/>
  <c r="L165" i="2" s="1"/>
  <c r="I338" i="2"/>
  <c r="J338" i="2" s="1"/>
  <c r="L338" i="2" s="1"/>
  <c r="I72" i="2"/>
  <c r="J72" i="2" s="1"/>
  <c r="L72" i="2" s="1"/>
  <c r="I406" i="2"/>
  <c r="J406" i="2" s="1"/>
  <c r="L406" i="2" s="1"/>
  <c r="I70" i="2"/>
  <c r="J70" i="2" s="1"/>
  <c r="L70" i="2" s="1"/>
  <c r="I270" i="2"/>
  <c r="J270" i="2" s="1"/>
  <c r="L270" i="2" s="1"/>
  <c r="I402" i="2"/>
  <c r="J402" i="2" s="1"/>
  <c r="L402" i="2" s="1"/>
  <c r="I169" i="2"/>
  <c r="J169" i="2" s="1"/>
  <c r="L169" i="2" s="1"/>
  <c r="I321" i="2"/>
  <c r="J321" i="2" s="1"/>
  <c r="L321" i="2" s="1"/>
  <c r="I53" i="2"/>
  <c r="J53" i="2" s="1"/>
  <c r="L53" i="2" s="1"/>
  <c r="I163" i="2"/>
  <c r="J163" i="2" s="1"/>
  <c r="L163" i="2" s="1"/>
  <c r="I403" i="2"/>
  <c r="J403" i="2" s="1"/>
  <c r="L403" i="2" s="1"/>
  <c r="I225" i="2"/>
  <c r="J225" i="2" s="1"/>
  <c r="L225" i="2" s="1"/>
  <c r="I113" i="2"/>
  <c r="J113" i="2" s="1"/>
  <c r="L113" i="2" s="1"/>
  <c r="I418" i="2"/>
  <c r="J418" i="2" s="1"/>
  <c r="L418" i="2" s="1"/>
  <c r="I427" i="2"/>
  <c r="J427" i="2" s="1"/>
  <c r="L427" i="2" s="1"/>
  <c r="I83" i="2"/>
  <c r="J83" i="2" s="1"/>
  <c r="L83" i="2" s="1"/>
  <c r="I349" i="2"/>
  <c r="J349" i="2" s="1"/>
  <c r="L349" i="2" s="1"/>
  <c r="I442" i="2"/>
  <c r="J442" i="2" s="1"/>
  <c r="L442" i="2" s="1"/>
  <c r="I111" i="2"/>
  <c r="J111" i="2" s="1"/>
  <c r="L111" i="2" s="1"/>
  <c r="I171" i="2"/>
  <c r="J171" i="2" s="1"/>
  <c r="L171" i="2" s="1"/>
  <c r="I368" i="2"/>
  <c r="J368" i="2" s="1"/>
  <c r="L368" i="2" s="1"/>
  <c r="I465" i="2"/>
  <c r="J465" i="2" s="1"/>
  <c r="L465" i="2" s="1"/>
  <c r="I477" i="2"/>
  <c r="J477" i="2" s="1"/>
  <c r="L477" i="2" s="1"/>
  <c r="I497" i="2"/>
  <c r="J497" i="2" s="1"/>
  <c r="L497" i="2" s="1"/>
  <c r="I221" i="2"/>
  <c r="J221" i="2" s="1"/>
  <c r="L221" i="2" s="1"/>
  <c r="I326" i="2"/>
  <c r="J326" i="2" s="1"/>
  <c r="L326" i="2" s="1"/>
  <c r="I127" i="2"/>
  <c r="J127" i="2" s="1"/>
  <c r="L127" i="2" s="1"/>
  <c r="I294" i="2"/>
  <c r="J294" i="2" s="1"/>
  <c r="L294" i="2" s="1"/>
  <c r="I380" i="2"/>
  <c r="J380" i="2" s="1"/>
  <c r="L380" i="2" s="1"/>
  <c r="I242" i="2"/>
  <c r="J242" i="2" s="1"/>
  <c r="L242" i="2" s="1"/>
  <c r="I250" i="2"/>
  <c r="J250" i="2" s="1"/>
  <c r="L250" i="2" s="1"/>
  <c r="I365" i="2"/>
  <c r="J365" i="2" s="1"/>
  <c r="L365" i="2" s="1"/>
  <c r="I454" i="2"/>
  <c r="J454" i="2" s="1"/>
  <c r="L454" i="2" s="1"/>
  <c r="I484" i="2"/>
  <c r="J484" i="2" s="1"/>
  <c r="L484" i="2" s="1"/>
  <c r="I268" i="2"/>
  <c r="J268" i="2" s="1"/>
  <c r="L268" i="2" s="1"/>
  <c r="I68" i="2"/>
  <c r="J68" i="2" s="1"/>
  <c r="L68" i="2" s="1"/>
  <c r="I412" i="2"/>
  <c r="J412" i="2" s="1"/>
  <c r="L412" i="2" s="1"/>
  <c r="I421" i="2"/>
  <c r="J421" i="2" s="1"/>
  <c r="L421" i="2" s="1"/>
  <c r="I295" i="2"/>
  <c r="J295" i="2" s="1"/>
  <c r="L295" i="2" s="1"/>
  <c r="I385" i="2"/>
  <c r="J385" i="2" s="1"/>
  <c r="L385" i="2" s="1"/>
  <c r="I259" i="2"/>
  <c r="J259" i="2" s="1"/>
  <c r="L259" i="2" s="1"/>
  <c r="I287" i="2"/>
  <c r="J287" i="2" s="1"/>
  <c r="L287" i="2" s="1"/>
  <c r="I100" i="2"/>
  <c r="J100" i="2" s="1"/>
  <c r="L100" i="2" s="1"/>
  <c r="I461" i="2"/>
  <c r="J461" i="2" s="1"/>
  <c r="L461" i="2" s="1"/>
  <c r="I156" i="2"/>
  <c r="J156" i="2" s="1"/>
  <c r="L156" i="2" s="1"/>
  <c r="I153" i="2"/>
  <c r="J153" i="2" s="1"/>
  <c r="L153" i="2" s="1"/>
  <c r="I244" i="2"/>
  <c r="J244" i="2" s="1"/>
  <c r="L244" i="2" s="1"/>
  <c r="I108" i="2"/>
  <c r="J108" i="2" s="1"/>
  <c r="L108" i="2" s="1"/>
  <c r="I312" i="2"/>
  <c r="J312" i="2" s="1"/>
  <c r="L312" i="2" s="1"/>
  <c r="I145" i="2"/>
  <c r="J145" i="2" s="1"/>
  <c r="L145" i="2" s="1"/>
  <c r="I296" i="2"/>
  <c r="J296" i="2" s="1"/>
  <c r="L296" i="2" s="1"/>
  <c r="I375" i="2"/>
  <c r="J375" i="2" s="1"/>
  <c r="L375" i="2" s="1"/>
  <c r="I174" i="2"/>
  <c r="J174" i="2" s="1"/>
  <c r="L174" i="2" s="1"/>
  <c r="I316" i="2"/>
  <c r="J316" i="2" s="1"/>
  <c r="L316" i="2" s="1"/>
  <c r="I361" i="2"/>
  <c r="J361" i="2" s="1"/>
  <c r="L361" i="2" s="1"/>
  <c r="I351" i="2"/>
  <c r="J351" i="2" s="1"/>
  <c r="L351" i="2" s="1"/>
  <c r="I231" i="2"/>
  <c r="J231" i="2" s="1"/>
  <c r="L231" i="2" s="1"/>
  <c r="I435" i="2"/>
  <c r="J435" i="2" s="1"/>
  <c r="L435" i="2" s="1"/>
  <c r="I298" i="2"/>
  <c r="J298" i="2" s="1"/>
  <c r="L298" i="2" s="1"/>
  <c r="I511" i="2"/>
  <c r="J511" i="2" s="1"/>
  <c r="L511" i="2" s="1"/>
  <c r="I487" i="2"/>
  <c r="J487" i="2" s="1"/>
  <c r="L487" i="2" s="1"/>
  <c r="I398" i="2"/>
  <c r="J398" i="2" s="1"/>
  <c r="L398" i="2" s="1"/>
  <c r="I354" i="2"/>
  <c r="J354" i="2" s="1"/>
  <c r="L354" i="2" s="1"/>
  <c r="I366" i="2"/>
  <c r="J366" i="2" s="1"/>
  <c r="L366" i="2" s="1"/>
  <c r="I436" i="2"/>
  <c r="J436" i="2" s="1"/>
  <c r="L436" i="2" s="1"/>
  <c r="I202" i="2"/>
  <c r="J202" i="2" s="1"/>
  <c r="L202" i="2" s="1"/>
  <c r="I504" i="2"/>
  <c r="J504" i="2" s="1"/>
  <c r="L504" i="2" s="1"/>
  <c r="I199" i="2"/>
  <c r="J199" i="2" s="1"/>
  <c r="L199" i="2" s="1"/>
  <c r="I223" i="2"/>
  <c r="J223" i="2" s="1"/>
  <c r="L223" i="2" s="1"/>
  <c r="I336" i="2"/>
  <c r="J336" i="2" s="1"/>
  <c r="L336" i="2" s="1"/>
  <c r="I230" i="2"/>
  <c r="J230" i="2" s="1"/>
  <c r="L230" i="2" s="1"/>
  <c r="I302" i="2"/>
  <c r="J302" i="2" s="1"/>
  <c r="L302" i="2" s="1"/>
  <c r="I184" i="2"/>
  <c r="J184" i="2" s="1"/>
  <c r="L184" i="2" s="1"/>
  <c r="I218" i="2"/>
  <c r="J218" i="2" s="1"/>
  <c r="L218" i="2" s="1"/>
  <c r="I303" i="2"/>
  <c r="J303" i="2" s="1"/>
  <c r="L303" i="2" s="1"/>
  <c r="I318" i="2"/>
  <c r="J318" i="2" s="1"/>
  <c r="L318" i="2" s="1"/>
  <c r="I157" i="2"/>
  <c r="J157" i="2" s="1"/>
  <c r="L157" i="2" s="1"/>
  <c r="I475" i="2"/>
  <c r="J475" i="2" s="1"/>
  <c r="L475" i="2" s="1"/>
  <c r="I196" i="2"/>
  <c r="J196" i="2" s="1"/>
  <c r="L196" i="2" s="1"/>
  <c r="I255" i="2"/>
  <c r="J255" i="2" s="1"/>
  <c r="L255" i="2" s="1"/>
  <c r="I132" i="2"/>
  <c r="J132" i="2" s="1"/>
  <c r="L132" i="2" s="1"/>
  <c r="I188" i="2"/>
  <c r="J188" i="2" s="1"/>
  <c r="L188" i="2" s="1"/>
  <c r="I347" i="2"/>
  <c r="J347" i="2" s="1"/>
  <c r="L347" i="2" s="1"/>
  <c r="I158" i="2"/>
  <c r="J158" i="2" s="1"/>
  <c r="L158" i="2" s="1"/>
  <c r="I309" i="2"/>
  <c r="J309" i="2" s="1"/>
  <c r="L309" i="2" s="1"/>
  <c r="I472" i="2"/>
  <c r="J472" i="2" s="1"/>
  <c r="L472" i="2" s="1"/>
  <c r="I106" i="2"/>
  <c r="J106" i="2" s="1"/>
  <c r="L106" i="2" s="1"/>
  <c r="I276" i="2"/>
  <c r="J276" i="2" s="1"/>
  <c r="L276" i="2" s="1"/>
  <c r="I89" i="2"/>
  <c r="J89" i="2" s="1"/>
  <c r="L89" i="2" s="1"/>
  <c r="I71" i="2"/>
  <c r="J71" i="2" s="1"/>
  <c r="L71" i="2" s="1"/>
  <c r="I488" i="2"/>
  <c r="J488" i="2" s="1"/>
  <c r="L488" i="2" s="1"/>
  <c r="I274" i="2"/>
  <c r="J274" i="2" s="1"/>
  <c r="L274" i="2" s="1"/>
  <c r="I445" i="2"/>
  <c r="J445" i="2" s="1"/>
  <c r="L445" i="2" s="1"/>
  <c r="I443" i="2"/>
  <c r="J443" i="2" s="1"/>
  <c r="L443" i="2" s="1"/>
  <c r="I335" i="2"/>
  <c r="J335" i="2" s="1"/>
  <c r="L335" i="2" s="1"/>
  <c r="I152" i="2"/>
  <c r="J152" i="2" s="1"/>
  <c r="L152" i="2" s="1"/>
  <c r="I124" i="2"/>
  <c r="J124" i="2" s="1"/>
  <c r="L124" i="2" s="1"/>
  <c r="I88" i="2"/>
  <c r="J88" i="2" s="1"/>
  <c r="L88" i="2" s="1"/>
  <c r="I118" i="2"/>
  <c r="J118" i="2" s="1"/>
  <c r="L118" i="2" s="1"/>
  <c r="I512" i="2"/>
  <c r="J512" i="2" s="1"/>
  <c r="L512" i="2" s="1"/>
  <c r="I261" i="2"/>
  <c r="J261" i="2" s="1"/>
  <c r="L261" i="2" s="1"/>
  <c r="I263" i="2"/>
  <c r="J263" i="2" s="1"/>
  <c r="L263" i="2" s="1"/>
  <c r="I451" i="2"/>
  <c r="J451" i="2" s="1"/>
  <c r="L451" i="2" s="1"/>
  <c r="I159" i="2"/>
  <c r="J159" i="2" s="1"/>
  <c r="L159" i="2" s="1"/>
  <c r="I373" i="2"/>
  <c r="J373" i="2" s="1"/>
  <c r="L373" i="2" s="1"/>
  <c r="I441" i="2"/>
  <c r="J441" i="2" s="1"/>
  <c r="L441" i="2" s="1"/>
  <c r="I256" i="2"/>
  <c r="J256" i="2" s="1"/>
  <c r="L256" i="2" s="1"/>
  <c r="I98" i="2"/>
  <c r="J98" i="2" s="1"/>
  <c r="L98" i="2" s="1"/>
  <c r="I476" i="2"/>
  <c r="J476" i="2" s="1"/>
  <c r="L476" i="2" s="1"/>
  <c r="I260" i="2"/>
  <c r="J260" i="2" s="1"/>
  <c r="L260" i="2" s="1"/>
  <c r="I509" i="2"/>
  <c r="J509" i="2" s="1"/>
  <c r="L509" i="2" s="1"/>
  <c r="I203" i="2"/>
  <c r="J203" i="2" s="1"/>
  <c r="L203" i="2" s="1"/>
  <c r="I360" i="2"/>
  <c r="J360" i="2" s="1"/>
  <c r="L360" i="2" s="1"/>
  <c r="I56" i="2"/>
  <c r="J56" i="2" s="1"/>
  <c r="L56" i="2" s="1"/>
  <c r="I471" i="2"/>
  <c r="J471" i="2" s="1"/>
  <c r="L471" i="2" s="1"/>
  <c r="I500" i="2"/>
  <c r="J500" i="2" s="1"/>
  <c r="L500" i="2" s="1"/>
  <c r="I280" i="2"/>
  <c r="J280" i="2" s="1"/>
  <c r="L280" i="2" s="1"/>
  <c r="I62" i="2"/>
  <c r="J62" i="2" s="1"/>
  <c r="L62" i="2" s="1"/>
  <c r="I122" i="2"/>
  <c r="J122" i="2" s="1"/>
  <c r="L122" i="2" s="1"/>
  <c r="I84" i="2"/>
  <c r="J84" i="2" s="1"/>
  <c r="L84" i="2" s="1"/>
  <c r="I85" i="2"/>
  <c r="J85" i="2" s="1"/>
  <c r="L85" i="2" s="1"/>
  <c r="I311" i="2"/>
  <c r="J311" i="2" s="1"/>
  <c r="L311" i="2" s="1"/>
  <c r="I408" i="2"/>
  <c r="J408" i="2" s="1"/>
  <c r="L408" i="2" s="1"/>
  <c r="I284" i="2"/>
  <c r="J284" i="2" s="1"/>
  <c r="L284" i="2" s="1"/>
  <c r="I212" i="2"/>
  <c r="J212" i="2" s="1"/>
  <c r="L212" i="2" s="1"/>
  <c r="I342" i="2"/>
  <c r="J342" i="2" s="1"/>
  <c r="L342" i="2" s="1"/>
  <c r="I190" i="2"/>
  <c r="J190" i="2" s="1"/>
  <c r="L190" i="2" s="1"/>
  <c r="I102" i="2"/>
  <c r="J102" i="2" s="1"/>
  <c r="L102" i="2" s="1"/>
  <c r="I390" i="2"/>
  <c r="J390" i="2" s="1"/>
  <c r="L390" i="2" s="1"/>
  <c r="I87" i="2"/>
  <c r="J87" i="2" s="1"/>
  <c r="L87" i="2" s="1"/>
  <c r="I195" i="2"/>
  <c r="J195" i="2" s="1"/>
  <c r="L195" i="2" s="1"/>
  <c r="I416" i="2"/>
  <c r="J416" i="2" s="1"/>
  <c r="L416" i="2" s="1"/>
  <c r="I99" i="2"/>
  <c r="J99" i="2" s="1"/>
  <c r="L99" i="2" s="1"/>
  <c r="I374" i="2"/>
  <c r="J374" i="2" s="1"/>
  <c r="L374" i="2" s="1"/>
  <c r="I282" i="2"/>
  <c r="J282" i="2" s="1"/>
  <c r="L282" i="2" s="1"/>
  <c r="I334" i="2"/>
  <c r="J334" i="2" s="1"/>
  <c r="L334" i="2" s="1"/>
  <c r="I424" i="2"/>
  <c r="J424" i="2" s="1"/>
  <c r="L424" i="2" s="1"/>
  <c r="I307" i="2"/>
  <c r="J307" i="2" s="1"/>
  <c r="L307" i="2" s="1"/>
  <c r="I210" i="2"/>
  <c r="J210" i="2" s="1"/>
  <c r="L210" i="2" s="1"/>
  <c r="I265" i="2"/>
  <c r="J265" i="2" s="1"/>
  <c r="L265" i="2" s="1"/>
  <c r="I319" i="2"/>
  <c r="J319" i="2" s="1"/>
  <c r="L319" i="2" s="1"/>
  <c r="I507" i="2"/>
  <c r="J507" i="2" s="1"/>
  <c r="L507" i="2" s="1"/>
  <c r="I73" i="2"/>
  <c r="J73" i="2" s="1"/>
  <c r="L73" i="2" s="1"/>
  <c r="I216" i="2"/>
  <c r="J216" i="2" s="1"/>
  <c r="L216" i="2" s="1"/>
  <c r="I130" i="2"/>
  <c r="J130" i="2" s="1"/>
  <c r="L130" i="2" s="1"/>
  <c r="I197" i="2"/>
  <c r="J197" i="2" s="1"/>
  <c r="L197" i="2" s="1"/>
  <c r="I426" i="2"/>
  <c r="J426" i="2" s="1"/>
  <c r="L426" i="2" s="1"/>
  <c r="I473" i="2"/>
  <c r="J473" i="2" s="1"/>
  <c r="L473" i="2" s="1"/>
  <c r="I489" i="2"/>
  <c r="J489" i="2" s="1"/>
  <c r="L489" i="2" s="1"/>
  <c r="I57" i="2"/>
  <c r="J57" i="2" s="1"/>
  <c r="L57" i="2" s="1"/>
  <c r="I350" i="2"/>
  <c r="J350" i="2" s="1"/>
  <c r="L350" i="2" s="1"/>
  <c r="I516" i="2"/>
  <c r="J516" i="2" s="1"/>
  <c r="L516" i="2" s="1"/>
  <c r="I194" i="2"/>
  <c r="J194" i="2" s="1"/>
  <c r="L194" i="2" s="1"/>
  <c r="I322" i="2"/>
  <c r="J322" i="2" s="1"/>
  <c r="L322" i="2" s="1"/>
  <c r="I75" i="2"/>
  <c r="J75" i="2" s="1"/>
  <c r="L75" i="2" s="1"/>
  <c r="I290" i="2"/>
  <c r="J290" i="2" s="1"/>
  <c r="L290" i="2" s="1"/>
  <c r="I458" i="2"/>
  <c r="J458" i="2" s="1"/>
  <c r="L458" i="2" s="1"/>
  <c r="I422" i="2"/>
  <c r="J422" i="2" s="1"/>
  <c r="L422" i="2" s="1"/>
  <c r="I238" i="2"/>
  <c r="J238" i="2" s="1"/>
  <c r="L238" i="2" s="1"/>
  <c r="I377" i="2"/>
  <c r="J377" i="2" s="1"/>
  <c r="L377" i="2" s="1"/>
  <c r="I401" i="2"/>
  <c r="J401" i="2" s="1"/>
  <c r="L401" i="2" s="1"/>
  <c r="I409" i="2"/>
  <c r="J409" i="2" s="1"/>
  <c r="L409" i="2" s="1"/>
  <c r="I447" i="2"/>
  <c r="J447" i="2" s="1"/>
  <c r="L447" i="2" s="1"/>
  <c r="I161" i="2"/>
  <c r="J161" i="2" s="1"/>
  <c r="L161" i="2" s="1"/>
  <c r="I510" i="2"/>
  <c r="J510" i="2" s="1"/>
  <c r="L510" i="2" s="1"/>
  <c r="I178" i="2"/>
  <c r="J178" i="2" s="1"/>
  <c r="L178" i="2" s="1"/>
  <c r="I391" i="2"/>
  <c r="J391" i="2" s="1"/>
  <c r="L391" i="2" s="1"/>
  <c r="I369" i="2"/>
  <c r="J369" i="2" s="1"/>
  <c r="L369" i="2" s="1"/>
  <c r="I262" i="2"/>
  <c r="J262" i="2" s="1"/>
  <c r="L262" i="2" s="1"/>
  <c r="I206" i="2"/>
  <c r="J206" i="2" s="1"/>
  <c r="L206" i="2" s="1"/>
  <c r="I498" i="2"/>
  <c r="J498" i="2" s="1"/>
  <c r="L498" i="2" s="1"/>
  <c r="I119" i="2"/>
  <c r="J119" i="2" s="1"/>
  <c r="L119" i="2" s="1"/>
  <c r="I482" i="2"/>
  <c r="J482" i="2" s="1"/>
  <c r="L482" i="2" s="1"/>
  <c r="I59" i="2"/>
  <c r="J59" i="2" s="1"/>
  <c r="L59" i="2" s="1"/>
  <c r="I306" i="2"/>
  <c r="J306" i="2" s="1"/>
  <c r="L306" i="2" s="1"/>
  <c r="I79" i="2"/>
  <c r="J79" i="2" s="1"/>
  <c r="L79" i="2" s="1"/>
  <c r="I432" i="2"/>
  <c r="J432" i="2" s="1"/>
  <c r="L432" i="2" s="1"/>
  <c r="I94" i="2"/>
  <c r="J94" i="2" s="1"/>
  <c r="L94" i="2" s="1"/>
  <c r="I292" i="2"/>
  <c r="J292" i="2" s="1"/>
  <c r="L292" i="2" s="1"/>
  <c r="I66" i="2"/>
  <c r="J66" i="2" s="1"/>
  <c r="L66" i="2" s="1"/>
  <c r="I103" i="2"/>
  <c r="J103" i="2" s="1"/>
  <c r="L103" i="2" s="1"/>
  <c r="I329" i="2"/>
  <c r="J329" i="2" s="1"/>
  <c r="L329" i="2" s="1"/>
  <c r="I414" i="2"/>
  <c r="J414" i="2" s="1"/>
  <c r="L414" i="2" s="1"/>
  <c r="I339" i="2"/>
  <c r="J339" i="2" s="1"/>
  <c r="L339" i="2" s="1"/>
  <c r="I217" i="2"/>
  <c r="J217" i="2" s="1"/>
  <c r="L217" i="2" s="1"/>
  <c r="I258" i="2"/>
  <c r="J258" i="2" s="1"/>
  <c r="L258" i="2" s="1"/>
  <c r="I74" i="2"/>
  <c r="J74" i="2" s="1"/>
  <c r="L74" i="2" s="1"/>
  <c r="I464" i="2"/>
  <c r="J464" i="2" s="1"/>
  <c r="L464" i="2" s="1"/>
  <c r="I434" i="2"/>
  <c r="J434" i="2" s="1"/>
  <c r="L434" i="2" s="1"/>
  <c r="I362" i="2"/>
  <c r="J362" i="2" s="1"/>
  <c r="L362" i="2" s="1"/>
  <c r="I142" i="2"/>
  <c r="J142" i="2" s="1"/>
  <c r="L142" i="2" s="1"/>
  <c r="I372" i="2"/>
  <c r="J372" i="2" s="1"/>
  <c r="L372" i="2" s="1"/>
  <c r="I61" i="2"/>
  <c r="J61" i="2" s="1"/>
  <c r="L61" i="2" s="1"/>
  <c r="I80" i="2"/>
  <c r="J80" i="2" s="1"/>
  <c r="L80" i="2" s="1"/>
  <c r="I468" i="2"/>
  <c r="J468" i="2" s="1"/>
  <c r="L468" i="2" s="1"/>
  <c r="I444" i="2"/>
  <c r="J444" i="2" s="1"/>
  <c r="L444" i="2" s="1"/>
  <c r="I193" i="2"/>
  <c r="J193" i="2" s="1"/>
  <c r="L193" i="2" s="1"/>
  <c r="I149" i="2"/>
  <c r="J149" i="2" s="1"/>
  <c r="L149" i="2" s="1"/>
  <c r="I313" i="2"/>
  <c r="J313" i="2" s="1"/>
  <c r="L313" i="2" s="1"/>
  <c r="I466" i="2"/>
  <c r="J466" i="2" s="1"/>
  <c r="L466" i="2" s="1"/>
  <c r="I502" i="2"/>
  <c r="J502" i="2" s="1"/>
  <c r="L502" i="2" s="1"/>
  <c r="I474" i="2"/>
  <c r="J474" i="2" s="1"/>
  <c r="L474" i="2" s="1"/>
  <c r="I285" i="2"/>
  <c r="J285" i="2" s="1"/>
  <c r="L285" i="2" s="1"/>
  <c r="I308" i="2"/>
  <c r="J308" i="2" s="1"/>
  <c r="L308" i="2" s="1"/>
  <c r="I407" i="2"/>
  <c r="J407" i="2" s="1"/>
  <c r="L407" i="2" s="1"/>
  <c r="I176" i="2"/>
  <c r="J176" i="2" s="1"/>
  <c r="L176" i="2" s="1"/>
  <c r="I267" i="2"/>
  <c r="J267" i="2" s="1"/>
  <c r="L267" i="2" s="1"/>
  <c r="I208" i="2"/>
  <c r="J208" i="2" s="1"/>
  <c r="L208" i="2" s="1"/>
  <c r="I371" i="2"/>
  <c r="J371" i="2" s="1"/>
  <c r="L371" i="2" s="1"/>
  <c r="I415" i="2"/>
  <c r="J415" i="2" s="1"/>
  <c r="L415" i="2" s="1"/>
  <c r="I192" i="2"/>
  <c r="J192" i="2" s="1"/>
  <c r="L192" i="2" s="1"/>
  <c r="I166" i="2"/>
  <c r="J166" i="2" s="1"/>
  <c r="L166" i="2" s="1"/>
  <c r="I232" i="2"/>
  <c r="J232" i="2" s="1"/>
  <c r="L232" i="2" s="1"/>
  <c r="I431" i="2"/>
  <c r="J431" i="2" s="1"/>
  <c r="L431" i="2" s="1"/>
  <c r="I383" i="2"/>
  <c r="J383" i="2" s="1"/>
  <c r="L383" i="2" s="1"/>
  <c r="I293" i="2"/>
  <c r="J293" i="2" s="1"/>
  <c r="L293" i="2" s="1"/>
  <c r="I162" i="2"/>
  <c r="J162" i="2" s="1"/>
  <c r="L162" i="2" s="1"/>
  <c r="I186" i="2"/>
  <c r="J186" i="2" s="1"/>
  <c r="L186" i="2" s="1"/>
  <c r="I173" i="2"/>
  <c r="J173" i="2" s="1"/>
  <c r="L173" i="2" s="1"/>
  <c r="I187" i="2"/>
  <c r="J187" i="2" s="1"/>
  <c r="L187" i="2" s="1"/>
  <c r="I490" i="2"/>
  <c r="J490" i="2" s="1"/>
  <c r="L490" i="2" s="1"/>
  <c r="I486" i="2"/>
  <c r="J486" i="2" s="1"/>
  <c r="L486" i="2" s="1"/>
  <c r="I167" i="2"/>
  <c r="J167" i="2" s="1"/>
  <c r="L167" i="2" s="1"/>
  <c r="I478" i="2"/>
  <c r="J478" i="2" s="1"/>
  <c r="L478" i="2" s="1"/>
  <c r="I135" i="2"/>
  <c r="J135" i="2" s="1"/>
  <c r="L135" i="2" s="1"/>
  <c r="L518" i="2" l="1"/>
  <c r="L519" i="2" s="1"/>
  <c r="D34" i="2" s="1"/>
  <c r="D38" i="2" l="1"/>
  <c r="D35" i="2"/>
  <c r="B44" i="2" s="1"/>
  <c r="D37" i="2"/>
  <c r="D44" i="2" s="1"/>
  <c r="A45" i="2"/>
  <c r="A44" i="2"/>
  <c r="D36" i="2"/>
  <c r="C43" i="2" s="1"/>
  <c r="D43" i="2" l="1"/>
  <c r="B43" i="2"/>
  <c r="C44" i="2"/>
</calcChain>
</file>

<file path=xl/sharedStrings.xml><?xml version="1.0" encoding="utf-8"?>
<sst xmlns="http://schemas.openxmlformats.org/spreadsheetml/2006/main" count="88" uniqueCount="71">
  <si>
    <t>Disease</t>
  </si>
  <si>
    <t>No Disease</t>
  </si>
  <si>
    <t>Treated</t>
  </si>
  <si>
    <t>Not Treated</t>
  </si>
  <si>
    <t>tp</t>
  </si>
  <si>
    <t>fn</t>
  </si>
  <si>
    <t>fp</t>
  </si>
  <si>
    <t>tn</t>
  </si>
  <si>
    <t>Effectiveness</t>
  </si>
  <si>
    <t>Cost</t>
  </si>
  <si>
    <t>Prevalence</t>
  </si>
  <si>
    <t>Lambda</t>
  </si>
  <si>
    <t>NB Treat</t>
  </si>
  <si>
    <t>NB No Treat</t>
  </si>
  <si>
    <t>Lambda Start</t>
  </si>
  <si>
    <t>Lambda Inc.</t>
  </si>
  <si>
    <t>Sensitivity</t>
  </si>
  <si>
    <t>Specificity</t>
  </si>
  <si>
    <t>Mean</t>
  </si>
  <si>
    <t>Variance</t>
  </si>
  <si>
    <t>NB Test</t>
  </si>
  <si>
    <r>
      <t xml:space="preserve">NB </t>
    </r>
    <r>
      <rPr>
        <i/>
        <sz val="11"/>
        <color theme="1"/>
        <rFont val="Calibri"/>
        <family val="2"/>
        <scheme val="minor"/>
      </rPr>
      <t>tp</t>
    </r>
  </si>
  <si>
    <r>
      <t xml:space="preserve">NB </t>
    </r>
    <r>
      <rPr>
        <i/>
        <sz val="11"/>
        <color theme="1"/>
        <rFont val="Calibri"/>
        <family val="2"/>
        <scheme val="minor"/>
      </rPr>
      <t>fn</t>
    </r>
  </si>
  <si>
    <r>
      <t>NB</t>
    </r>
    <r>
      <rPr>
        <i/>
        <sz val="11"/>
        <color theme="1"/>
        <rFont val="Calibri"/>
        <family val="2"/>
        <scheme val="minor"/>
      </rPr>
      <t xml:space="preserve"> tn</t>
    </r>
  </si>
  <si>
    <r>
      <t xml:space="preserve">NB </t>
    </r>
    <r>
      <rPr>
        <i/>
        <sz val="11"/>
        <color theme="1"/>
        <rFont val="Calibri"/>
        <family val="2"/>
        <scheme val="minor"/>
      </rPr>
      <t>fp</t>
    </r>
  </si>
  <si>
    <t>INB</t>
  </si>
  <si>
    <t>a1,test</t>
  </si>
  <si>
    <t>a2,test</t>
  </si>
  <si>
    <t>a3,test</t>
  </si>
  <si>
    <t>v0</t>
  </si>
  <si>
    <t>mu0</t>
  </si>
  <si>
    <t>n1,4</t>
  </si>
  <si>
    <t>n1,2</t>
  </si>
  <si>
    <t>n3,4</t>
  </si>
  <si>
    <t>n1,4 Start</t>
  </si>
  <si>
    <t>v z-hat</t>
  </si>
  <si>
    <t>I1</t>
  </si>
  <si>
    <t>I2</t>
  </si>
  <si>
    <t>I3</t>
  </si>
  <si>
    <t>EOLpp1</t>
  </si>
  <si>
    <t>EVSI</t>
  </si>
  <si>
    <t>TC</t>
  </si>
  <si>
    <t>ENG</t>
  </si>
  <si>
    <t>v</t>
  </si>
  <si>
    <r>
      <rPr>
        <i/>
        <sz val="10"/>
        <rFont val="Arial"/>
        <family val="2"/>
      </rPr>
      <t>n</t>
    </r>
    <r>
      <rPr>
        <sz val="10"/>
        <rFont val="Arial"/>
        <family val="2"/>
      </rPr>
      <t>* =</t>
    </r>
  </si>
  <si>
    <r>
      <t>EVSI(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*) =</t>
    </r>
  </si>
  <si>
    <r>
      <t>Total Cost(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*) =</t>
    </r>
  </si>
  <si>
    <r>
      <t>ENG(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*) =</t>
    </r>
  </si>
  <si>
    <t>n1,4 Inc.</t>
  </si>
  <si>
    <t>alpha1</t>
  </si>
  <si>
    <t>alpha2</t>
  </si>
  <si>
    <t>alpha3</t>
  </si>
  <si>
    <t>alpha4</t>
  </si>
  <si>
    <t>Cost of Test</t>
  </si>
  <si>
    <t>Prop. of Cases</t>
  </si>
  <si>
    <t>Lambda Specific</t>
  </si>
  <si>
    <t>Total Popluation (N)</t>
  </si>
  <si>
    <t>Fixed Cost (Cf)</t>
  </si>
  <si>
    <t>Variable Cost (Cv)</t>
  </si>
  <si>
    <t>EOLpp1(n*)=</t>
  </si>
  <si>
    <t>EOLpp0</t>
  </si>
  <si>
    <t>Prior Study is Case-referent</t>
  </si>
  <si>
    <t>New Study is Case-referent</t>
  </si>
  <si>
    <t>INB = NBtest - NBno treat</t>
  </si>
  <si>
    <t>Lambda End</t>
  </si>
  <si>
    <t>n1,4 End</t>
  </si>
  <si>
    <t>Prevalence Known</t>
  </si>
  <si>
    <t>LL INB</t>
  </si>
  <si>
    <t>UL INB</t>
  </si>
  <si>
    <t>Confidence</t>
  </si>
  <si>
    <t>Only change data in cells that are highlighted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</si>
</sst>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1"/>
      <color theme="5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/>
    <xf numFmtId="3" fontId="0" fillId="2" borderId="0" xfId="0" applyNumberFormat="1" applyFill="1"/>
    <xf numFmtId="0" fontId="0" fillId="0" borderId="0" xfId="0" applyFill="1"/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4" fontId="0" fillId="0" borderId="0" xfId="0" applyNumberFormat="1" applyFill="1"/>
    <xf numFmtId="166" fontId="0" fillId="0" borderId="0" xfId="0" applyNumberFormat="1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4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166" fontId="0" fillId="0" borderId="0" xfId="0" applyNumberFormat="1"/>
    <xf numFmtId="2" fontId="0" fillId="0" borderId="0" xfId="0" applyNumberFormat="1"/>
    <xf numFmtId="2" fontId="0" fillId="3" borderId="0" xfId="0" applyNumberForma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59229534510514E-2"/>
          <c:y val="5.8295964125560554E-2"/>
          <c:w val="0.90208667736757664"/>
          <c:h val="0.84080717488789269"/>
        </c:manualLayout>
      </c:layout>
      <c:scatterChart>
        <c:scatterStyle val="smoothMarker"/>
        <c:varyColors val="0"/>
        <c:ser>
          <c:idx val="0"/>
          <c:order val="0"/>
          <c:tx>
            <c:v>INB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'INB Plot'!$A$35:$A$234</c:f>
              <c:numCache>
                <c:formatCode>General</c:formatCode>
                <c:ptCount val="200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  <c:pt idx="8">
                  <c:v>50000</c:v>
                </c:pt>
                <c:pt idx="9">
                  <c:v>55000</c:v>
                </c:pt>
                <c:pt idx="10">
                  <c:v>60000</c:v>
                </c:pt>
                <c:pt idx="11">
                  <c:v>65000</c:v>
                </c:pt>
                <c:pt idx="12">
                  <c:v>70000</c:v>
                </c:pt>
                <c:pt idx="13">
                  <c:v>75000</c:v>
                </c:pt>
                <c:pt idx="14">
                  <c:v>80000</c:v>
                </c:pt>
                <c:pt idx="15">
                  <c:v>85000</c:v>
                </c:pt>
                <c:pt idx="16">
                  <c:v>90000</c:v>
                </c:pt>
                <c:pt idx="17">
                  <c:v>95000</c:v>
                </c:pt>
                <c:pt idx="18">
                  <c:v>100000</c:v>
                </c:pt>
                <c:pt idx="19">
                  <c:v>105000</c:v>
                </c:pt>
                <c:pt idx="20">
                  <c:v>110000</c:v>
                </c:pt>
                <c:pt idx="21">
                  <c:v>115000</c:v>
                </c:pt>
                <c:pt idx="22">
                  <c:v>120000</c:v>
                </c:pt>
                <c:pt idx="23">
                  <c:v>125000</c:v>
                </c:pt>
                <c:pt idx="24">
                  <c:v>130000</c:v>
                </c:pt>
                <c:pt idx="25">
                  <c:v>135000</c:v>
                </c:pt>
                <c:pt idx="26">
                  <c:v>140000</c:v>
                </c:pt>
                <c:pt idx="27">
                  <c:v>145000</c:v>
                </c:pt>
                <c:pt idx="28">
                  <c:v>150000</c:v>
                </c:pt>
                <c:pt idx="29">
                  <c:v>155000</c:v>
                </c:pt>
                <c:pt idx="30">
                  <c:v>160000</c:v>
                </c:pt>
                <c:pt idx="31">
                  <c:v>165000</c:v>
                </c:pt>
                <c:pt idx="32">
                  <c:v>170000</c:v>
                </c:pt>
                <c:pt idx="33">
                  <c:v>175000</c:v>
                </c:pt>
                <c:pt idx="34">
                  <c:v>180000</c:v>
                </c:pt>
                <c:pt idx="35">
                  <c:v>185000</c:v>
                </c:pt>
                <c:pt idx="36">
                  <c:v>190000</c:v>
                </c:pt>
                <c:pt idx="37">
                  <c:v>195000</c:v>
                </c:pt>
                <c:pt idx="38">
                  <c:v>200000</c:v>
                </c:pt>
                <c:pt idx="39">
                  <c:v>205000</c:v>
                </c:pt>
                <c:pt idx="40">
                  <c:v>210000</c:v>
                </c:pt>
                <c:pt idx="41">
                  <c:v>215000</c:v>
                </c:pt>
                <c:pt idx="42">
                  <c:v>220000</c:v>
                </c:pt>
                <c:pt idx="43">
                  <c:v>225000</c:v>
                </c:pt>
                <c:pt idx="44">
                  <c:v>230000</c:v>
                </c:pt>
                <c:pt idx="45">
                  <c:v>235000</c:v>
                </c:pt>
                <c:pt idx="46">
                  <c:v>240000</c:v>
                </c:pt>
                <c:pt idx="47">
                  <c:v>245000</c:v>
                </c:pt>
                <c:pt idx="48">
                  <c:v>250000</c:v>
                </c:pt>
                <c:pt idx="49">
                  <c:v>255000</c:v>
                </c:pt>
                <c:pt idx="50">
                  <c:v>260000</c:v>
                </c:pt>
                <c:pt idx="51">
                  <c:v>265000</c:v>
                </c:pt>
                <c:pt idx="52">
                  <c:v>270000</c:v>
                </c:pt>
                <c:pt idx="53">
                  <c:v>275000</c:v>
                </c:pt>
                <c:pt idx="54">
                  <c:v>280000</c:v>
                </c:pt>
                <c:pt idx="55">
                  <c:v>285000</c:v>
                </c:pt>
                <c:pt idx="56">
                  <c:v>290000</c:v>
                </c:pt>
                <c:pt idx="57">
                  <c:v>295000</c:v>
                </c:pt>
                <c:pt idx="58">
                  <c:v>300000</c:v>
                </c:pt>
                <c:pt idx="59">
                  <c:v>305000</c:v>
                </c:pt>
                <c:pt idx="60">
                  <c:v>310000</c:v>
                </c:pt>
                <c:pt idx="61">
                  <c:v>315000</c:v>
                </c:pt>
                <c:pt idx="62">
                  <c:v>320000</c:v>
                </c:pt>
                <c:pt idx="63">
                  <c:v>325000</c:v>
                </c:pt>
                <c:pt idx="64">
                  <c:v>330000</c:v>
                </c:pt>
                <c:pt idx="65">
                  <c:v>335000</c:v>
                </c:pt>
                <c:pt idx="66">
                  <c:v>340000</c:v>
                </c:pt>
                <c:pt idx="67">
                  <c:v>345000</c:v>
                </c:pt>
                <c:pt idx="68">
                  <c:v>350000</c:v>
                </c:pt>
                <c:pt idx="69">
                  <c:v>355000</c:v>
                </c:pt>
                <c:pt idx="70">
                  <c:v>360000</c:v>
                </c:pt>
                <c:pt idx="71">
                  <c:v>365000</c:v>
                </c:pt>
                <c:pt idx="72">
                  <c:v>370000</c:v>
                </c:pt>
                <c:pt idx="73">
                  <c:v>375000</c:v>
                </c:pt>
                <c:pt idx="74">
                  <c:v>380000</c:v>
                </c:pt>
                <c:pt idx="75">
                  <c:v>385000</c:v>
                </c:pt>
                <c:pt idx="76">
                  <c:v>390000</c:v>
                </c:pt>
                <c:pt idx="77">
                  <c:v>395000</c:v>
                </c:pt>
                <c:pt idx="78">
                  <c:v>400000</c:v>
                </c:pt>
                <c:pt idx="79">
                  <c:v>405000</c:v>
                </c:pt>
                <c:pt idx="80">
                  <c:v>410000</c:v>
                </c:pt>
                <c:pt idx="81">
                  <c:v>415000</c:v>
                </c:pt>
                <c:pt idx="82">
                  <c:v>420000</c:v>
                </c:pt>
                <c:pt idx="83">
                  <c:v>425000</c:v>
                </c:pt>
                <c:pt idx="84">
                  <c:v>430000</c:v>
                </c:pt>
                <c:pt idx="85">
                  <c:v>435000</c:v>
                </c:pt>
                <c:pt idx="86">
                  <c:v>440000</c:v>
                </c:pt>
                <c:pt idx="87">
                  <c:v>445000</c:v>
                </c:pt>
                <c:pt idx="88">
                  <c:v>450000</c:v>
                </c:pt>
                <c:pt idx="89">
                  <c:v>455000</c:v>
                </c:pt>
                <c:pt idx="90">
                  <c:v>460000</c:v>
                </c:pt>
                <c:pt idx="91">
                  <c:v>465000</c:v>
                </c:pt>
                <c:pt idx="92">
                  <c:v>470000</c:v>
                </c:pt>
                <c:pt idx="93">
                  <c:v>475000</c:v>
                </c:pt>
                <c:pt idx="94">
                  <c:v>480000</c:v>
                </c:pt>
                <c:pt idx="95">
                  <c:v>485000</c:v>
                </c:pt>
                <c:pt idx="96">
                  <c:v>490000</c:v>
                </c:pt>
                <c:pt idx="97">
                  <c:v>495000</c:v>
                </c:pt>
                <c:pt idx="98">
                  <c:v>500000</c:v>
                </c:pt>
                <c:pt idx="99">
                  <c:v>505000</c:v>
                </c:pt>
                <c:pt idx="100">
                  <c:v>510000</c:v>
                </c:pt>
                <c:pt idx="101">
                  <c:v>515000</c:v>
                </c:pt>
                <c:pt idx="102">
                  <c:v>520000</c:v>
                </c:pt>
                <c:pt idx="103">
                  <c:v>525000</c:v>
                </c:pt>
                <c:pt idx="104">
                  <c:v>530000</c:v>
                </c:pt>
                <c:pt idx="105">
                  <c:v>535000</c:v>
                </c:pt>
                <c:pt idx="106">
                  <c:v>540000</c:v>
                </c:pt>
                <c:pt idx="107">
                  <c:v>545000</c:v>
                </c:pt>
                <c:pt idx="108">
                  <c:v>550000</c:v>
                </c:pt>
                <c:pt idx="109">
                  <c:v>555000</c:v>
                </c:pt>
                <c:pt idx="110">
                  <c:v>560000</c:v>
                </c:pt>
                <c:pt idx="111">
                  <c:v>565000</c:v>
                </c:pt>
                <c:pt idx="112">
                  <c:v>570000</c:v>
                </c:pt>
                <c:pt idx="113">
                  <c:v>575000</c:v>
                </c:pt>
                <c:pt idx="114">
                  <c:v>580000</c:v>
                </c:pt>
                <c:pt idx="115">
                  <c:v>585000</c:v>
                </c:pt>
                <c:pt idx="116">
                  <c:v>590000</c:v>
                </c:pt>
                <c:pt idx="117">
                  <c:v>595000</c:v>
                </c:pt>
                <c:pt idx="118">
                  <c:v>600000</c:v>
                </c:pt>
                <c:pt idx="119">
                  <c:v>605000</c:v>
                </c:pt>
                <c:pt idx="120">
                  <c:v>610000</c:v>
                </c:pt>
                <c:pt idx="121">
                  <c:v>615000</c:v>
                </c:pt>
                <c:pt idx="122">
                  <c:v>620000</c:v>
                </c:pt>
                <c:pt idx="123">
                  <c:v>625000</c:v>
                </c:pt>
                <c:pt idx="124">
                  <c:v>630000</c:v>
                </c:pt>
                <c:pt idx="125">
                  <c:v>635000</c:v>
                </c:pt>
                <c:pt idx="126">
                  <c:v>640000</c:v>
                </c:pt>
                <c:pt idx="127">
                  <c:v>645000</c:v>
                </c:pt>
                <c:pt idx="128">
                  <c:v>650000</c:v>
                </c:pt>
                <c:pt idx="129">
                  <c:v>655000</c:v>
                </c:pt>
                <c:pt idx="130">
                  <c:v>660000</c:v>
                </c:pt>
                <c:pt idx="131">
                  <c:v>665000</c:v>
                </c:pt>
                <c:pt idx="132">
                  <c:v>670000</c:v>
                </c:pt>
                <c:pt idx="133">
                  <c:v>675000</c:v>
                </c:pt>
                <c:pt idx="134">
                  <c:v>680000</c:v>
                </c:pt>
                <c:pt idx="135">
                  <c:v>685000</c:v>
                </c:pt>
                <c:pt idx="136">
                  <c:v>690000</c:v>
                </c:pt>
                <c:pt idx="137">
                  <c:v>695000</c:v>
                </c:pt>
                <c:pt idx="138">
                  <c:v>700000</c:v>
                </c:pt>
                <c:pt idx="139">
                  <c:v>705000</c:v>
                </c:pt>
                <c:pt idx="140">
                  <c:v>710000</c:v>
                </c:pt>
                <c:pt idx="141">
                  <c:v>715000</c:v>
                </c:pt>
                <c:pt idx="142">
                  <c:v>720000</c:v>
                </c:pt>
                <c:pt idx="143">
                  <c:v>725000</c:v>
                </c:pt>
                <c:pt idx="144">
                  <c:v>730000</c:v>
                </c:pt>
                <c:pt idx="145">
                  <c:v>735000</c:v>
                </c:pt>
                <c:pt idx="146">
                  <c:v>740000</c:v>
                </c:pt>
                <c:pt idx="147">
                  <c:v>745000</c:v>
                </c:pt>
                <c:pt idx="148">
                  <c:v>750000</c:v>
                </c:pt>
                <c:pt idx="149">
                  <c:v>755000</c:v>
                </c:pt>
                <c:pt idx="150">
                  <c:v>760000</c:v>
                </c:pt>
                <c:pt idx="151">
                  <c:v>765000</c:v>
                </c:pt>
                <c:pt idx="152">
                  <c:v>770000</c:v>
                </c:pt>
                <c:pt idx="153">
                  <c:v>775000</c:v>
                </c:pt>
                <c:pt idx="154">
                  <c:v>780000</c:v>
                </c:pt>
                <c:pt idx="155">
                  <c:v>785000</c:v>
                </c:pt>
                <c:pt idx="156">
                  <c:v>790000</c:v>
                </c:pt>
                <c:pt idx="157">
                  <c:v>795000</c:v>
                </c:pt>
                <c:pt idx="158">
                  <c:v>800000</c:v>
                </c:pt>
                <c:pt idx="159">
                  <c:v>805000</c:v>
                </c:pt>
                <c:pt idx="160">
                  <c:v>810000</c:v>
                </c:pt>
                <c:pt idx="161">
                  <c:v>815000</c:v>
                </c:pt>
                <c:pt idx="162">
                  <c:v>820000</c:v>
                </c:pt>
                <c:pt idx="163">
                  <c:v>825000</c:v>
                </c:pt>
                <c:pt idx="164">
                  <c:v>830000</c:v>
                </c:pt>
                <c:pt idx="165">
                  <c:v>835000</c:v>
                </c:pt>
                <c:pt idx="166">
                  <c:v>840000</c:v>
                </c:pt>
                <c:pt idx="167">
                  <c:v>845000</c:v>
                </c:pt>
                <c:pt idx="168">
                  <c:v>850000</c:v>
                </c:pt>
                <c:pt idx="169">
                  <c:v>855000</c:v>
                </c:pt>
                <c:pt idx="170">
                  <c:v>860000</c:v>
                </c:pt>
                <c:pt idx="171">
                  <c:v>865000</c:v>
                </c:pt>
                <c:pt idx="172">
                  <c:v>870000</c:v>
                </c:pt>
                <c:pt idx="173">
                  <c:v>875000</c:v>
                </c:pt>
                <c:pt idx="174">
                  <c:v>880000</c:v>
                </c:pt>
                <c:pt idx="175">
                  <c:v>885000</c:v>
                </c:pt>
                <c:pt idx="176">
                  <c:v>890000</c:v>
                </c:pt>
                <c:pt idx="177">
                  <c:v>895000</c:v>
                </c:pt>
                <c:pt idx="178">
                  <c:v>900000</c:v>
                </c:pt>
                <c:pt idx="179">
                  <c:v>905000</c:v>
                </c:pt>
                <c:pt idx="180">
                  <c:v>910000</c:v>
                </c:pt>
                <c:pt idx="181">
                  <c:v>915000</c:v>
                </c:pt>
                <c:pt idx="182">
                  <c:v>920000</c:v>
                </c:pt>
                <c:pt idx="183">
                  <c:v>925000</c:v>
                </c:pt>
                <c:pt idx="184">
                  <c:v>930000</c:v>
                </c:pt>
                <c:pt idx="185">
                  <c:v>935000</c:v>
                </c:pt>
                <c:pt idx="186">
                  <c:v>940000</c:v>
                </c:pt>
                <c:pt idx="187">
                  <c:v>945000</c:v>
                </c:pt>
                <c:pt idx="188">
                  <c:v>950000</c:v>
                </c:pt>
                <c:pt idx="189">
                  <c:v>955000</c:v>
                </c:pt>
                <c:pt idx="190">
                  <c:v>960000</c:v>
                </c:pt>
                <c:pt idx="191">
                  <c:v>965000</c:v>
                </c:pt>
                <c:pt idx="192">
                  <c:v>970000</c:v>
                </c:pt>
                <c:pt idx="193">
                  <c:v>975000</c:v>
                </c:pt>
                <c:pt idx="194">
                  <c:v>980000</c:v>
                </c:pt>
                <c:pt idx="195">
                  <c:v>985000</c:v>
                </c:pt>
                <c:pt idx="196">
                  <c:v>990000</c:v>
                </c:pt>
                <c:pt idx="197">
                  <c:v>995000</c:v>
                </c:pt>
                <c:pt idx="198">
                  <c:v>1000000</c:v>
                </c:pt>
                <c:pt idx="199">
                  <c:v>1005000</c:v>
                </c:pt>
              </c:numCache>
            </c:numRef>
          </c:xVal>
          <c:yVal>
            <c:numRef>
              <c:f>'INB Plot'!$I$35:$I$234</c:f>
              <c:numCache>
                <c:formatCode>#,##0</c:formatCode>
                <c:ptCount val="200"/>
                <c:pt idx="0">
                  <c:v>-3459.5920000000006</c:v>
                </c:pt>
                <c:pt idx="1">
                  <c:v>-3398.6919999999991</c:v>
                </c:pt>
                <c:pt idx="2">
                  <c:v>-3337.7919999999976</c:v>
                </c:pt>
                <c:pt idx="3">
                  <c:v>-3276.8919999999962</c:v>
                </c:pt>
                <c:pt idx="4">
                  <c:v>-3215.9919999999947</c:v>
                </c:pt>
                <c:pt idx="5">
                  <c:v>-3155.0919999999969</c:v>
                </c:pt>
                <c:pt idx="6">
                  <c:v>-3094.1919999999955</c:v>
                </c:pt>
                <c:pt idx="7">
                  <c:v>-3033.2920000000013</c:v>
                </c:pt>
                <c:pt idx="8">
                  <c:v>-2972.3919999999925</c:v>
                </c:pt>
                <c:pt idx="9">
                  <c:v>-2911.4919999999984</c:v>
                </c:pt>
                <c:pt idx="10">
                  <c:v>-2850.5919999999969</c:v>
                </c:pt>
                <c:pt idx="11">
                  <c:v>-2789.6919999999955</c:v>
                </c:pt>
                <c:pt idx="12">
                  <c:v>-2728.7919999999867</c:v>
                </c:pt>
                <c:pt idx="13">
                  <c:v>-2667.8919999999925</c:v>
                </c:pt>
                <c:pt idx="14">
                  <c:v>-2606.9919999999984</c:v>
                </c:pt>
                <c:pt idx="15">
                  <c:v>-2546.0920000000042</c:v>
                </c:pt>
                <c:pt idx="16">
                  <c:v>-2485.19200000001</c:v>
                </c:pt>
                <c:pt idx="17">
                  <c:v>-2424.2919999999867</c:v>
                </c:pt>
                <c:pt idx="18">
                  <c:v>-2363.3919999999925</c:v>
                </c:pt>
                <c:pt idx="19">
                  <c:v>-2302.4919999999984</c:v>
                </c:pt>
                <c:pt idx="20">
                  <c:v>-2241.5919999999896</c:v>
                </c:pt>
                <c:pt idx="21">
                  <c:v>-2180.6919999999955</c:v>
                </c:pt>
                <c:pt idx="22">
                  <c:v>-2119.7919999999867</c:v>
                </c:pt>
                <c:pt idx="23">
                  <c:v>-2058.8919999999925</c:v>
                </c:pt>
                <c:pt idx="24">
                  <c:v>-1997.9919999999984</c:v>
                </c:pt>
                <c:pt idx="25">
                  <c:v>-1937.0919999999896</c:v>
                </c:pt>
                <c:pt idx="26">
                  <c:v>-1876.19200000001</c:v>
                </c:pt>
                <c:pt idx="27">
                  <c:v>-1815.2919999999867</c:v>
                </c:pt>
                <c:pt idx="28">
                  <c:v>-1754.3919999999925</c:v>
                </c:pt>
                <c:pt idx="29">
                  <c:v>-1693.4919999999984</c:v>
                </c:pt>
                <c:pt idx="30">
                  <c:v>-1632.5920000000042</c:v>
                </c:pt>
                <c:pt idx="31">
                  <c:v>-1571.6919999999809</c:v>
                </c:pt>
                <c:pt idx="32">
                  <c:v>-1510.7919999999867</c:v>
                </c:pt>
                <c:pt idx="33">
                  <c:v>-1449.8919999999925</c:v>
                </c:pt>
                <c:pt idx="34">
                  <c:v>-1388.9919999999984</c:v>
                </c:pt>
                <c:pt idx="35">
                  <c:v>-1328.0920000000042</c:v>
                </c:pt>
                <c:pt idx="36">
                  <c:v>-1267.1919999999809</c:v>
                </c:pt>
                <c:pt idx="37">
                  <c:v>-1206.2919999999576</c:v>
                </c:pt>
                <c:pt idx="38">
                  <c:v>-1145.3919999999634</c:v>
                </c:pt>
                <c:pt idx="39">
                  <c:v>-1084.4919999999693</c:v>
                </c:pt>
                <c:pt idx="40">
                  <c:v>-1023.5919999999751</c:v>
                </c:pt>
                <c:pt idx="41">
                  <c:v>-962.69199999998091</c:v>
                </c:pt>
                <c:pt idx="42">
                  <c:v>-901.79199999995762</c:v>
                </c:pt>
                <c:pt idx="43">
                  <c:v>-840.89199999996345</c:v>
                </c:pt>
                <c:pt idx="44">
                  <c:v>-779.99199999996927</c:v>
                </c:pt>
                <c:pt idx="45">
                  <c:v>-719.09199999997509</c:v>
                </c:pt>
                <c:pt idx="46">
                  <c:v>-658.19199999998091</c:v>
                </c:pt>
                <c:pt idx="47">
                  <c:v>-597.29199999995762</c:v>
                </c:pt>
                <c:pt idx="48">
                  <c:v>-536.39199999999255</c:v>
                </c:pt>
                <c:pt idx="49">
                  <c:v>-475.49199999999837</c:v>
                </c:pt>
                <c:pt idx="50">
                  <c:v>-414.59199999997509</c:v>
                </c:pt>
                <c:pt idx="51">
                  <c:v>-353.69199999998091</c:v>
                </c:pt>
                <c:pt idx="52">
                  <c:v>-292.79199999995762</c:v>
                </c:pt>
                <c:pt idx="53">
                  <c:v>-231.89199999996345</c:v>
                </c:pt>
                <c:pt idx="54">
                  <c:v>-170.99199999991106</c:v>
                </c:pt>
                <c:pt idx="55">
                  <c:v>-110.09199999994598</c:v>
                </c:pt>
                <c:pt idx="56">
                  <c:v>-49.1919999999227</c:v>
                </c:pt>
                <c:pt idx="57">
                  <c:v>11.708000000042375</c:v>
                </c:pt>
                <c:pt idx="58">
                  <c:v>72.608000000065658</c:v>
                </c:pt>
                <c:pt idx="59">
                  <c:v>133.50800000008894</c:v>
                </c:pt>
                <c:pt idx="60">
                  <c:v>194.40800000005402</c:v>
                </c:pt>
                <c:pt idx="61">
                  <c:v>255.3080000000773</c:v>
                </c:pt>
                <c:pt idx="62">
                  <c:v>316.20800000004238</c:v>
                </c:pt>
                <c:pt idx="63">
                  <c:v>377.10800000006566</c:v>
                </c:pt>
                <c:pt idx="64">
                  <c:v>438.00800000003073</c:v>
                </c:pt>
                <c:pt idx="65">
                  <c:v>498.90799999999581</c:v>
                </c:pt>
                <c:pt idx="66">
                  <c:v>559.80800000001909</c:v>
                </c:pt>
                <c:pt idx="67">
                  <c:v>620.70799999998417</c:v>
                </c:pt>
                <c:pt idx="68">
                  <c:v>681.60800000000745</c:v>
                </c:pt>
                <c:pt idx="69">
                  <c:v>742.50800000003073</c:v>
                </c:pt>
                <c:pt idx="70">
                  <c:v>803.40799999999581</c:v>
                </c:pt>
                <c:pt idx="71">
                  <c:v>864.30800000001909</c:v>
                </c:pt>
                <c:pt idx="72">
                  <c:v>925.20799999998417</c:v>
                </c:pt>
                <c:pt idx="73">
                  <c:v>986.10800000006566</c:v>
                </c:pt>
                <c:pt idx="74">
                  <c:v>1047.0080000000307</c:v>
                </c:pt>
                <c:pt idx="75">
                  <c:v>1107.908000000054</c:v>
                </c:pt>
                <c:pt idx="76">
                  <c:v>1168.8080000000773</c:v>
                </c:pt>
                <c:pt idx="77">
                  <c:v>1229.7080000000424</c:v>
                </c:pt>
                <c:pt idx="78">
                  <c:v>1290.6080000000657</c:v>
                </c:pt>
                <c:pt idx="79">
                  <c:v>1351.5080000000307</c:v>
                </c:pt>
                <c:pt idx="80">
                  <c:v>1412.408000000054</c:v>
                </c:pt>
                <c:pt idx="81">
                  <c:v>1473.3080000000773</c:v>
                </c:pt>
                <c:pt idx="82">
                  <c:v>1534.2080000001006</c:v>
                </c:pt>
                <c:pt idx="83">
                  <c:v>1595.1080000000657</c:v>
                </c:pt>
                <c:pt idx="84">
                  <c:v>1656.0080000000307</c:v>
                </c:pt>
                <c:pt idx="85">
                  <c:v>1716.908000000054</c:v>
                </c:pt>
                <c:pt idx="86">
                  <c:v>1777.8080000000773</c:v>
                </c:pt>
                <c:pt idx="87">
                  <c:v>1838.7080000001006</c:v>
                </c:pt>
                <c:pt idx="88">
                  <c:v>1899.6080000000657</c:v>
                </c:pt>
                <c:pt idx="89">
                  <c:v>1960.5080000000307</c:v>
                </c:pt>
                <c:pt idx="90">
                  <c:v>2021.408000000054</c:v>
                </c:pt>
                <c:pt idx="91">
                  <c:v>2082.3080000000773</c:v>
                </c:pt>
                <c:pt idx="92">
                  <c:v>2143.2080000001006</c:v>
                </c:pt>
                <c:pt idx="93">
                  <c:v>2204.1080000000657</c:v>
                </c:pt>
                <c:pt idx="94">
                  <c:v>2265.0080000000307</c:v>
                </c:pt>
                <c:pt idx="95">
                  <c:v>2325.908000000054</c:v>
                </c:pt>
                <c:pt idx="96">
                  <c:v>2386.8080000000773</c:v>
                </c:pt>
                <c:pt idx="97">
                  <c:v>2447.7080000001006</c:v>
                </c:pt>
                <c:pt idx="98">
                  <c:v>2508.6080000000657</c:v>
                </c:pt>
                <c:pt idx="99">
                  <c:v>2569.5080000000307</c:v>
                </c:pt>
                <c:pt idx="100">
                  <c:v>2630.408000000054</c:v>
                </c:pt>
                <c:pt idx="101">
                  <c:v>2691.3080000000773</c:v>
                </c:pt>
                <c:pt idx="102">
                  <c:v>2752.2080000001006</c:v>
                </c:pt>
                <c:pt idx="103">
                  <c:v>2813.1080000000657</c:v>
                </c:pt>
                <c:pt idx="104">
                  <c:v>2874.0080000000307</c:v>
                </c:pt>
                <c:pt idx="105">
                  <c:v>2934.908000000054</c:v>
                </c:pt>
                <c:pt idx="106">
                  <c:v>2995.8080000000773</c:v>
                </c:pt>
                <c:pt idx="107">
                  <c:v>3056.7080000001006</c:v>
                </c:pt>
                <c:pt idx="108">
                  <c:v>3117.6079999999492</c:v>
                </c:pt>
                <c:pt idx="109">
                  <c:v>3178.5080000000307</c:v>
                </c:pt>
                <c:pt idx="110">
                  <c:v>3239.408000000054</c:v>
                </c:pt>
                <c:pt idx="111">
                  <c:v>3300.3080000000773</c:v>
                </c:pt>
                <c:pt idx="112">
                  <c:v>3361.2080000001006</c:v>
                </c:pt>
                <c:pt idx="113">
                  <c:v>3422.1080000000075</c:v>
                </c:pt>
                <c:pt idx="114">
                  <c:v>3483.0080000000307</c:v>
                </c:pt>
                <c:pt idx="115">
                  <c:v>3543.908000000054</c:v>
                </c:pt>
                <c:pt idx="116">
                  <c:v>3604.8080000000773</c:v>
                </c:pt>
                <c:pt idx="117">
                  <c:v>3665.7080000001006</c:v>
                </c:pt>
                <c:pt idx="118">
                  <c:v>3726.6080000000075</c:v>
                </c:pt>
                <c:pt idx="119">
                  <c:v>3787.5080000000307</c:v>
                </c:pt>
                <c:pt idx="120">
                  <c:v>3848.408000000054</c:v>
                </c:pt>
                <c:pt idx="121">
                  <c:v>3909.3080000000773</c:v>
                </c:pt>
                <c:pt idx="122">
                  <c:v>3970.2080000001006</c:v>
                </c:pt>
                <c:pt idx="123">
                  <c:v>4031.1080000000075</c:v>
                </c:pt>
                <c:pt idx="124">
                  <c:v>4092.0080000000307</c:v>
                </c:pt>
                <c:pt idx="125">
                  <c:v>4152.908000000054</c:v>
                </c:pt>
                <c:pt idx="126">
                  <c:v>4213.8080000000773</c:v>
                </c:pt>
                <c:pt idx="127">
                  <c:v>4274.7080000001006</c:v>
                </c:pt>
                <c:pt idx="128">
                  <c:v>4335.6080000000075</c:v>
                </c:pt>
                <c:pt idx="129">
                  <c:v>4396.5080000000307</c:v>
                </c:pt>
                <c:pt idx="130">
                  <c:v>4457.408000000054</c:v>
                </c:pt>
                <c:pt idx="131">
                  <c:v>4518.3079999999609</c:v>
                </c:pt>
                <c:pt idx="132">
                  <c:v>4579.2079999999842</c:v>
                </c:pt>
                <c:pt idx="133">
                  <c:v>4640.1080000000075</c:v>
                </c:pt>
                <c:pt idx="134">
                  <c:v>4701.0079999999143</c:v>
                </c:pt>
                <c:pt idx="135">
                  <c:v>4761.9079999999376</c:v>
                </c:pt>
                <c:pt idx="136">
                  <c:v>4822.8079999999609</c:v>
                </c:pt>
                <c:pt idx="137">
                  <c:v>4883.7079999999842</c:v>
                </c:pt>
                <c:pt idx="138">
                  <c:v>4944.6080000000075</c:v>
                </c:pt>
                <c:pt idx="139">
                  <c:v>5005.5079999999143</c:v>
                </c:pt>
                <c:pt idx="140">
                  <c:v>5066.4079999999376</c:v>
                </c:pt>
                <c:pt idx="141">
                  <c:v>5127.3079999999609</c:v>
                </c:pt>
                <c:pt idx="142">
                  <c:v>5188.2079999999842</c:v>
                </c:pt>
                <c:pt idx="143">
                  <c:v>5249.1080000000075</c:v>
                </c:pt>
                <c:pt idx="144">
                  <c:v>5310.0079999999143</c:v>
                </c:pt>
                <c:pt idx="145">
                  <c:v>5370.9079999999376</c:v>
                </c:pt>
                <c:pt idx="146">
                  <c:v>5431.8079999999609</c:v>
                </c:pt>
                <c:pt idx="147">
                  <c:v>5492.7079999999842</c:v>
                </c:pt>
                <c:pt idx="148">
                  <c:v>5553.6080000000075</c:v>
                </c:pt>
                <c:pt idx="149">
                  <c:v>5614.5080000000307</c:v>
                </c:pt>
                <c:pt idx="150">
                  <c:v>5675.408000000054</c:v>
                </c:pt>
                <c:pt idx="151">
                  <c:v>5736.3080000000773</c:v>
                </c:pt>
                <c:pt idx="152">
                  <c:v>5797.2080000001006</c:v>
                </c:pt>
                <c:pt idx="153">
                  <c:v>5858.1080000000075</c:v>
                </c:pt>
                <c:pt idx="154">
                  <c:v>5919.0080000000307</c:v>
                </c:pt>
                <c:pt idx="155">
                  <c:v>5979.908000000054</c:v>
                </c:pt>
                <c:pt idx="156">
                  <c:v>6040.8080000000773</c:v>
                </c:pt>
                <c:pt idx="157">
                  <c:v>6101.7080000001006</c:v>
                </c:pt>
                <c:pt idx="158">
                  <c:v>6162.6080000000075</c:v>
                </c:pt>
                <c:pt idx="159">
                  <c:v>6223.5080000000307</c:v>
                </c:pt>
                <c:pt idx="160">
                  <c:v>6284.408000000054</c:v>
                </c:pt>
                <c:pt idx="161">
                  <c:v>6345.3080000000773</c:v>
                </c:pt>
                <c:pt idx="162">
                  <c:v>6406.2080000001006</c:v>
                </c:pt>
                <c:pt idx="163">
                  <c:v>6467.1080000000075</c:v>
                </c:pt>
                <c:pt idx="164">
                  <c:v>6528.0080000000307</c:v>
                </c:pt>
                <c:pt idx="165">
                  <c:v>6588.908000000054</c:v>
                </c:pt>
                <c:pt idx="166">
                  <c:v>6649.8080000000773</c:v>
                </c:pt>
                <c:pt idx="167">
                  <c:v>6710.7080000001006</c:v>
                </c:pt>
                <c:pt idx="168">
                  <c:v>6771.6080000000075</c:v>
                </c:pt>
                <c:pt idx="169">
                  <c:v>6832.5080000000307</c:v>
                </c:pt>
                <c:pt idx="170">
                  <c:v>6893.408000000054</c:v>
                </c:pt>
                <c:pt idx="171">
                  <c:v>6954.3080000000773</c:v>
                </c:pt>
                <c:pt idx="172">
                  <c:v>7015.2080000001006</c:v>
                </c:pt>
                <c:pt idx="173">
                  <c:v>7076.1080000000075</c:v>
                </c:pt>
                <c:pt idx="174">
                  <c:v>7137.0080000000307</c:v>
                </c:pt>
                <c:pt idx="175">
                  <c:v>7197.908000000054</c:v>
                </c:pt>
                <c:pt idx="176">
                  <c:v>7258.8080000000773</c:v>
                </c:pt>
                <c:pt idx="177">
                  <c:v>7319.7080000001006</c:v>
                </c:pt>
                <c:pt idx="178">
                  <c:v>7380.6080000000075</c:v>
                </c:pt>
                <c:pt idx="179">
                  <c:v>7441.5080000000307</c:v>
                </c:pt>
                <c:pt idx="180">
                  <c:v>7502.408000000054</c:v>
                </c:pt>
                <c:pt idx="181">
                  <c:v>7563.3080000000773</c:v>
                </c:pt>
                <c:pt idx="182">
                  <c:v>7624.2080000001006</c:v>
                </c:pt>
                <c:pt idx="183">
                  <c:v>7685.1080000000075</c:v>
                </c:pt>
                <c:pt idx="184">
                  <c:v>7746.0080000000307</c:v>
                </c:pt>
                <c:pt idx="185">
                  <c:v>7806.908000000054</c:v>
                </c:pt>
                <c:pt idx="186">
                  <c:v>7867.8080000000773</c:v>
                </c:pt>
                <c:pt idx="187">
                  <c:v>7928.7080000001006</c:v>
                </c:pt>
                <c:pt idx="188">
                  <c:v>7989.6080000000075</c:v>
                </c:pt>
                <c:pt idx="189">
                  <c:v>8050.5080000000307</c:v>
                </c:pt>
                <c:pt idx="190">
                  <c:v>8111.408000000054</c:v>
                </c:pt>
                <c:pt idx="191">
                  <c:v>8172.3080000000773</c:v>
                </c:pt>
                <c:pt idx="192">
                  <c:v>8233.2080000001006</c:v>
                </c:pt>
                <c:pt idx="193">
                  <c:v>8294.1080000000075</c:v>
                </c:pt>
                <c:pt idx="194">
                  <c:v>8355.0080000000307</c:v>
                </c:pt>
                <c:pt idx="195">
                  <c:v>8415.908000000054</c:v>
                </c:pt>
                <c:pt idx="196">
                  <c:v>8476.8080000000773</c:v>
                </c:pt>
                <c:pt idx="197">
                  <c:v>8537.7080000001006</c:v>
                </c:pt>
                <c:pt idx="198">
                  <c:v>8598.6080000000075</c:v>
                </c:pt>
                <c:pt idx="199">
                  <c:v>8659.5080000000307</c:v>
                </c:pt>
              </c:numCache>
            </c:numRef>
          </c:yVal>
          <c:smooth val="1"/>
        </c:ser>
        <c:ser>
          <c:idx val="1"/>
          <c:order val="1"/>
          <c:tx>
            <c:v>Horizontal INB @ INB(500,000)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'INB Plot'!$T$44:$T$45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</c:v>
                </c:pt>
              </c:numCache>
            </c:numRef>
          </c:xVal>
          <c:yVal>
            <c:numRef>
              <c:f>'INB Plot'!$U$44:$U$45</c:f>
              <c:numCache>
                <c:formatCode>#,##0</c:formatCode>
                <c:ptCount val="2"/>
                <c:pt idx="0">
                  <c:v>2508.6079999999929</c:v>
                </c:pt>
                <c:pt idx="1">
                  <c:v>2508.6079999999929</c:v>
                </c:pt>
              </c:numCache>
            </c:numRef>
          </c:yVal>
          <c:smooth val="1"/>
        </c:ser>
        <c:ser>
          <c:idx val="2"/>
          <c:order val="2"/>
          <c:tx>
            <c:v>Vertical @ Lambda=500,000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'INB Plot'!$T$45:$T$46</c:f>
              <c:numCache>
                <c:formatCode>General</c:formatCode>
                <c:ptCount val="2"/>
                <c:pt idx="0" formatCode="#,##0">
                  <c:v>500000</c:v>
                </c:pt>
                <c:pt idx="1">
                  <c:v>500000</c:v>
                </c:pt>
              </c:numCache>
            </c:numRef>
          </c:xVal>
          <c:yVal>
            <c:numRef>
              <c:f>'INB Plot'!$W$45:$W$46</c:f>
              <c:numCache>
                <c:formatCode>General</c:formatCode>
                <c:ptCount val="2"/>
                <c:pt idx="0">
                  <c:v>5584.4126433450801</c:v>
                </c:pt>
                <c:pt idx="1">
                  <c:v>-567.19664334509389</c:v>
                </c:pt>
              </c:numCache>
            </c:numRef>
          </c:yVal>
          <c:smooth val="1"/>
        </c:ser>
        <c:ser>
          <c:idx val="3"/>
          <c:order val="3"/>
          <c:tx>
            <c:v>Lower Limit of INB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'INB Plot'!$A$35:$A$234</c:f>
              <c:numCache>
                <c:formatCode>General</c:formatCode>
                <c:ptCount val="200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  <c:pt idx="8">
                  <c:v>50000</c:v>
                </c:pt>
                <c:pt idx="9">
                  <c:v>55000</c:v>
                </c:pt>
                <c:pt idx="10">
                  <c:v>60000</c:v>
                </c:pt>
                <c:pt idx="11">
                  <c:v>65000</c:v>
                </c:pt>
                <c:pt idx="12">
                  <c:v>70000</c:v>
                </c:pt>
                <c:pt idx="13">
                  <c:v>75000</c:v>
                </c:pt>
                <c:pt idx="14">
                  <c:v>80000</c:v>
                </c:pt>
                <c:pt idx="15">
                  <c:v>85000</c:v>
                </c:pt>
                <c:pt idx="16">
                  <c:v>90000</c:v>
                </c:pt>
                <c:pt idx="17">
                  <c:v>95000</c:v>
                </c:pt>
                <c:pt idx="18">
                  <c:v>100000</c:v>
                </c:pt>
                <c:pt idx="19">
                  <c:v>105000</c:v>
                </c:pt>
                <c:pt idx="20">
                  <c:v>110000</c:v>
                </c:pt>
                <c:pt idx="21">
                  <c:v>115000</c:v>
                </c:pt>
                <c:pt idx="22">
                  <c:v>120000</c:v>
                </c:pt>
                <c:pt idx="23">
                  <c:v>125000</c:v>
                </c:pt>
                <c:pt idx="24">
                  <c:v>130000</c:v>
                </c:pt>
                <c:pt idx="25">
                  <c:v>135000</c:v>
                </c:pt>
                <c:pt idx="26">
                  <c:v>140000</c:v>
                </c:pt>
                <c:pt idx="27">
                  <c:v>145000</c:v>
                </c:pt>
                <c:pt idx="28">
                  <c:v>150000</c:v>
                </c:pt>
                <c:pt idx="29">
                  <c:v>155000</c:v>
                </c:pt>
                <c:pt idx="30">
                  <c:v>160000</c:v>
                </c:pt>
                <c:pt idx="31">
                  <c:v>165000</c:v>
                </c:pt>
                <c:pt idx="32">
                  <c:v>170000</c:v>
                </c:pt>
                <c:pt idx="33">
                  <c:v>175000</c:v>
                </c:pt>
                <c:pt idx="34">
                  <c:v>180000</c:v>
                </c:pt>
                <c:pt idx="35">
                  <c:v>185000</c:v>
                </c:pt>
                <c:pt idx="36">
                  <c:v>190000</c:v>
                </c:pt>
                <c:pt idx="37">
                  <c:v>195000</c:v>
                </c:pt>
                <c:pt idx="38">
                  <c:v>200000</c:v>
                </c:pt>
                <c:pt idx="39">
                  <c:v>205000</c:v>
                </c:pt>
                <c:pt idx="40">
                  <c:v>210000</c:v>
                </c:pt>
                <c:pt idx="41">
                  <c:v>215000</c:v>
                </c:pt>
                <c:pt idx="42">
                  <c:v>220000</c:v>
                </c:pt>
                <c:pt idx="43">
                  <c:v>225000</c:v>
                </c:pt>
                <c:pt idx="44">
                  <c:v>230000</c:v>
                </c:pt>
                <c:pt idx="45">
                  <c:v>235000</c:v>
                </c:pt>
                <c:pt idx="46">
                  <c:v>240000</c:v>
                </c:pt>
                <c:pt idx="47">
                  <c:v>245000</c:v>
                </c:pt>
                <c:pt idx="48">
                  <c:v>250000</c:v>
                </c:pt>
                <c:pt idx="49">
                  <c:v>255000</c:v>
                </c:pt>
                <c:pt idx="50">
                  <c:v>260000</c:v>
                </c:pt>
                <c:pt idx="51">
                  <c:v>265000</c:v>
                </c:pt>
                <c:pt idx="52">
                  <c:v>270000</c:v>
                </c:pt>
                <c:pt idx="53">
                  <c:v>275000</c:v>
                </c:pt>
                <c:pt idx="54">
                  <c:v>280000</c:v>
                </c:pt>
                <c:pt idx="55">
                  <c:v>285000</c:v>
                </c:pt>
                <c:pt idx="56">
                  <c:v>290000</c:v>
                </c:pt>
                <c:pt idx="57">
                  <c:v>295000</c:v>
                </c:pt>
                <c:pt idx="58">
                  <c:v>300000</c:v>
                </c:pt>
                <c:pt idx="59">
                  <c:v>305000</c:v>
                </c:pt>
                <c:pt idx="60">
                  <c:v>310000</c:v>
                </c:pt>
                <c:pt idx="61">
                  <c:v>315000</c:v>
                </c:pt>
                <c:pt idx="62">
                  <c:v>320000</c:v>
                </c:pt>
                <c:pt idx="63">
                  <c:v>325000</c:v>
                </c:pt>
                <c:pt idx="64">
                  <c:v>330000</c:v>
                </c:pt>
                <c:pt idx="65">
                  <c:v>335000</c:v>
                </c:pt>
                <c:pt idx="66">
                  <c:v>340000</c:v>
                </c:pt>
                <c:pt idx="67">
                  <c:v>345000</c:v>
                </c:pt>
                <c:pt idx="68">
                  <c:v>350000</c:v>
                </c:pt>
                <c:pt idx="69">
                  <c:v>355000</c:v>
                </c:pt>
                <c:pt idx="70">
                  <c:v>360000</c:v>
                </c:pt>
                <c:pt idx="71">
                  <c:v>365000</c:v>
                </c:pt>
                <c:pt idx="72">
                  <c:v>370000</c:v>
                </c:pt>
                <c:pt idx="73">
                  <c:v>375000</c:v>
                </c:pt>
                <c:pt idx="74">
                  <c:v>380000</c:v>
                </c:pt>
                <c:pt idx="75">
                  <c:v>385000</c:v>
                </c:pt>
                <c:pt idx="76">
                  <c:v>390000</c:v>
                </c:pt>
                <c:pt idx="77">
                  <c:v>395000</c:v>
                </c:pt>
                <c:pt idx="78">
                  <c:v>400000</c:v>
                </c:pt>
                <c:pt idx="79">
                  <c:v>405000</c:v>
                </c:pt>
                <c:pt idx="80">
                  <c:v>410000</c:v>
                </c:pt>
                <c:pt idx="81">
                  <c:v>415000</c:v>
                </c:pt>
                <c:pt idx="82">
                  <c:v>420000</c:v>
                </c:pt>
                <c:pt idx="83">
                  <c:v>425000</c:v>
                </c:pt>
                <c:pt idx="84">
                  <c:v>430000</c:v>
                </c:pt>
                <c:pt idx="85">
                  <c:v>435000</c:v>
                </c:pt>
                <c:pt idx="86">
                  <c:v>440000</c:v>
                </c:pt>
                <c:pt idx="87">
                  <c:v>445000</c:v>
                </c:pt>
                <c:pt idx="88">
                  <c:v>450000</c:v>
                </c:pt>
                <c:pt idx="89">
                  <c:v>455000</c:v>
                </c:pt>
                <c:pt idx="90">
                  <c:v>460000</c:v>
                </c:pt>
                <c:pt idx="91">
                  <c:v>465000</c:v>
                </c:pt>
                <c:pt idx="92">
                  <c:v>470000</c:v>
                </c:pt>
                <c:pt idx="93">
                  <c:v>475000</c:v>
                </c:pt>
                <c:pt idx="94">
                  <c:v>480000</c:v>
                </c:pt>
                <c:pt idx="95">
                  <c:v>485000</c:v>
                </c:pt>
                <c:pt idx="96">
                  <c:v>490000</c:v>
                </c:pt>
                <c:pt idx="97">
                  <c:v>495000</c:v>
                </c:pt>
                <c:pt idx="98">
                  <c:v>500000</c:v>
                </c:pt>
                <c:pt idx="99">
                  <c:v>505000</c:v>
                </c:pt>
                <c:pt idx="100">
                  <c:v>510000</c:v>
                </c:pt>
                <c:pt idx="101">
                  <c:v>515000</c:v>
                </c:pt>
                <c:pt idx="102">
                  <c:v>520000</c:v>
                </c:pt>
                <c:pt idx="103">
                  <c:v>525000</c:v>
                </c:pt>
                <c:pt idx="104">
                  <c:v>530000</c:v>
                </c:pt>
                <c:pt idx="105">
                  <c:v>535000</c:v>
                </c:pt>
                <c:pt idx="106">
                  <c:v>540000</c:v>
                </c:pt>
                <c:pt idx="107">
                  <c:v>545000</c:v>
                </c:pt>
                <c:pt idx="108">
                  <c:v>550000</c:v>
                </c:pt>
                <c:pt idx="109">
                  <c:v>555000</c:v>
                </c:pt>
                <c:pt idx="110">
                  <c:v>560000</c:v>
                </c:pt>
                <c:pt idx="111">
                  <c:v>565000</c:v>
                </c:pt>
                <c:pt idx="112">
                  <c:v>570000</c:v>
                </c:pt>
                <c:pt idx="113">
                  <c:v>575000</c:v>
                </c:pt>
                <c:pt idx="114">
                  <c:v>580000</c:v>
                </c:pt>
                <c:pt idx="115">
                  <c:v>585000</c:v>
                </c:pt>
                <c:pt idx="116">
                  <c:v>590000</c:v>
                </c:pt>
                <c:pt idx="117">
                  <c:v>595000</c:v>
                </c:pt>
                <c:pt idx="118">
                  <c:v>600000</c:v>
                </c:pt>
                <c:pt idx="119">
                  <c:v>605000</c:v>
                </c:pt>
                <c:pt idx="120">
                  <c:v>610000</c:v>
                </c:pt>
                <c:pt idx="121">
                  <c:v>615000</c:v>
                </c:pt>
                <c:pt idx="122">
                  <c:v>620000</c:v>
                </c:pt>
                <c:pt idx="123">
                  <c:v>625000</c:v>
                </c:pt>
                <c:pt idx="124">
                  <c:v>630000</c:v>
                </c:pt>
                <c:pt idx="125">
                  <c:v>635000</c:v>
                </c:pt>
                <c:pt idx="126">
                  <c:v>640000</c:v>
                </c:pt>
                <c:pt idx="127">
                  <c:v>645000</c:v>
                </c:pt>
                <c:pt idx="128">
                  <c:v>650000</c:v>
                </c:pt>
                <c:pt idx="129">
                  <c:v>655000</c:v>
                </c:pt>
                <c:pt idx="130">
                  <c:v>660000</c:v>
                </c:pt>
                <c:pt idx="131">
                  <c:v>665000</c:v>
                </c:pt>
                <c:pt idx="132">
                  <c:v>670000</c:v>
                </c:pt>
                <c:pt idx="133">
                  <c:v>675000</c:v>
                </c:pt>
                <c:pt idx="134">
                  <c:v>680000</c:v>
                </c:pt>
                <c:pt idx="135">
                  <c:v>685000</c:v>
                </c:pt>
                <c:pt idx="136">
                  <c:v>690000</c:v>
                </c:pt>
                <c:pt idx="137">
                  <c:v>695000</c:v>
                </c:pt>
                <c:pt idx="138">
                  <c:v>700000</c:v>
                </c:pt>
                <c:pt idx="139">
                  <c:v>705000</c:v>
                </c:pt>
                <c:pt idx="140">
                  <c:v>710000</c:v>
                </c:pt>
                <c:pt idx="141">
                  <c:v>715000</c:v>
                </c:pt>
                <c:pt idx="142">
                  <c:v>720000</c:v>
                </c:pt>
                <c:pt idx="143">
                  <c:v>725000</c:v>
                </c:pt>
                <c:pt idx="144">
                  <c:v>730000</c:v>
                </c:pt>
                <c:pt idx="145">
                  <c:v>735000</c:v>
                </c:pt>
                <c:pt idx="146">
                  <c:v>740000</c:v>
                </c:pt>
                <c:pt idx="147">
                  <c:v>745000</c:v>
                </c:pt>
                <c:pt idx="148">
                  <c:v>750000</c:v>
                </c:pt>
                <c:pt idx="149">
                  <c:v>755000</c:v>
                </c:pt>
                <c:pt idx="150">
                  <c:v>760000</c:v>
                </c:pt>
                <c:pt idx="151">
                  <c:v>765000</c:v>
                </c:pt>
                <c:pt idx="152">
                  <c:v>770000</c:v>
                </c:pt>
                <c:pt idx="153">
                  <c:v>775000</c:v>
                </c:pt>
                <c:pt idx="154">
                  <c:v>780000</c:v>
                </c:pt>
                <c:pt idx="155">
                  <c:v>785000</c:v>
                </c:pt>
                <c:pt idx="156">
                  <c:v>790000</c:v>
                </c:pt>
                <c:pt idx="157">
                  <c:v>795000</c:v>
                </c:pt>
                <c:pt idx="158">
                  <c:v>800000</c:v>
                </c:pt>
                <c:pt idx="159">
                  <c:v>805000</c:v>
                </c:pt>
                <c:pt idx="160">
                  <c:v>810000</c:v>
                </c:pt>
                <c:pt idx="161">
                  <c:v>815000</c:v>
                </c:pt>
                <c:pt idx="162">
                  <c:v>820000</c:v>
                </c:pt>
                <c:pt idx="163">
                  <c:v>825000</c:v>
                </c:pt>
                <c:pt idx="164">
                  <c:v>830000</c:v>
                </c:pt>
                <c:pt idx="165">
                  <c:v>835000</c:v>
                </c:pt>
                <c:pt idx="166">
                  <c:v>840000</c:v>
                </c:pt>
                <c:pt idx="167">
                  <c:v>845000</c:v>
                </c:pt>
                <c:pt idx="168">
                  <c:v>850000</c:v>
                </c:pt>
                <c:pt idx="169">
                  <c:v>855000</c:v>
                </c:pt>
                <c:pt idx="170">
                  <c:v>860000</c:v>
                </c:pt>
                <c:pt idx="171">
                  <c:v>865000</c:v>
                </c:pt>
                <c:pt idx="172">
                  <c:v>870000</c:v>
                </c:pt>
                <c:pt idx="173">
                  <c:v>875000</c:v>
                </c:pt>
                <c:pt idx="174">
                  <c:v>880000</c:v>
                </c:pt>
                <c:pt idx="175">
                  <c:v>885000</c:v>
                </c:pt>
                <c:pt idx="176">
                  <c:v>890000</c:v>
                </c:pt>
                <c:pt idx="177">
                  <c:v>895000</c:v>
                </c:pt>
                <c:pt idx="178">
                  <c:v>900000</c:v>
                </c:pt>
                <c:pt idx="179">
                  <c:v>905000</c:v>
                </c:pt>
                <c:pt idx="180">
                  <c:v>910000</c:v>
                </c:pt>
                <c:pt idx="181">
                  <c:v>915000</c:v>
                </c:pt>
                <c:pt idx="182">
                  <c:v>920000</c:v>
                </c:pt>
                <c:pt idx="183">
                  <c:v>925000</c:v>
                </c:pt>
                <c:pt idx="184">
                  <c:v>930000</c:v>
                </c:pt>
                <c:pt idx="185">
                  <c:v>935000</c:v>
                </c:pt>
                <c:pt idx="186">
                  <c:v>940000</c:v>
                </c:pt>
                <c:pt idx="187">
                  <c:v>945000</c:v>
                </c:pt>
                <c:pt idx="188">
                  <c:v>950000</c:v>
                </c:pt>
                <c:pt idx="189">
                  <c:v>955000</c:v>
                </c:pt>
                <c:pt idx="190">
                  <c:v>960000</c:v>
                </c:pt>
                <c:pt idx="191">
                  <c:v>965000</c:v>
                </c:pt>
                <c:pt idx="192">
                  <c:v>970000</c:v>
                </c:pt>
                <c:pt idx="193">
                  <c:v>975000</c:v>
                </c:pt>
                <c:pt idx="194">
                  <c:v>980000</c:v>
                </c:pt>
                <c:pt idx="195">
                  <c:v>985000</c:v>
                </c:pt>
                <c:pt idx="196">
                  <c:v>990000</c:v>
                </c:pt>
                <c:pt idx="197">
                  <c:v>995000</c:v>
                </c:pt>
                <c:pt idx="198">
                  <c:v>1000000</c:v>
                </c:pt>
                <c:pt idx="199">
                  <c:v>1005000</c:v>
                </c:pt>
              </c:numCache>
            </c:numRef>
          </c:xVal>
          <c:yVal>
            <c:numRef>
              <c:f>'INB Plot'!$P$35:$P$234</c:f>
              <c:numCache>
                <c:formatCode>0.00</c:formatCode>
                <c:ptCount val="200"/>
                <c:pt idx="0">
                  <c:v>-3632.8980681766716</c:v>
                </c:pt>
                <c:pt idx="1">
                  <c:v>-3594.8832220093218</c:v>
                </c:pt>
                <c:pt idx="2">
                  <c:v>-3558.601354199538</c:v>
                </c:pt>
                <c:pt idx="3">
                  <c:v>-3523.5340872283873</c:v>
                </c:pt>
                <c:pt idx="4">
                  <c:v>-3489.3372770116694</c:v>
                </c:pt>
                <c:pt idx="5">
                  <c:v>-3455.7791043437837</c:v>
                </c:pt>
                <c:pt idx="6">
                  <c:v>-3422.7001459485668</c:v>
                </c:pt>
                <c:pt idx="7">
                  <c:v>-3389.9882884196204</c:v>
                </c:pt>
                <c:pt idx="8">
                  <c:v>-3357.5629430525009</c:v>
                </c:pt>
                <c:pt idx="9">
                  <c:v>-3325.3649775588469</c:v>
                </c:pt>
                <c:pt idx="10">
                  <c:v>-3293.3501740823667</c:v>
                </c:pt>
                <c:pt idx="11">
                  <c:v>-3261.4848919154338</c:v>
                </c:pt>
                <c:pt idx="12">
                  <c:v>-3229.7431333343375</c:v>
                </c:pt>
                <c:pt idx="13">
                  <c:v>-3198.1045197482981</c:v>
                </c:pt>
                <c:pt idx="14">
                  <c:v>-3166.552869958376</c:v>
                </c:pt>
                <c:pt idx="15">
                  <c:v>-3135.075184192182</c:v>
                </c:pt>
                <c:pt idx="16">
                  <c:v>-3103.6609065067069</c:v>
                </c:pt>
                <c:pt idx="17">
                  <c:v>-3072.3013813764514</c:v>
                </c:pt>
                <c:pt idx="18">
                  <c:v>-3040.9894478774513</c:v>
                </c:pt>
                <c:pt idx="19">
                  <c:v>-3009.7191328010772</c:v>
                </c:pt>
                <c:pt idx="20">
                  <c:v>-2978.4854158695416</c:v>
                </c:pt>
                <c:pt idx="21">
                  <c:v>-2947.2840481687654</c:v>
                </c:pt>
                <c:pt idx="22">
                  <c:v>-2916.1114103254886</c:v>
                </c:pt>
                <c:pt idx="23">
                  <c:v>-2884.9644006941162</c:v>
                </c:pt>
                <c:pt idx="24">
                  <c:v>-2853.8403464363291</c:v>
                </c:pt>
                <c:pt idx="25">
                  <c:v>-2822.7369322323857</c:v>
                </c:pt>
                <c:pt idx="26">
                  <c:v>-2791.6521426943027</c:v>
                </c:pt>
                <c:pt idx="27">
                  <c:v>-2760.5842155168157</c:v>
                </c:pt>
                <c:pt idx="28">
                  <c:v>-2729.5316031099128</c:v>
                </c:pt>
                <c:pt idx="29">
                  <c:v>-2698.4929409805936</c:v>
                </c:pt>
                <c:pt idx="30">
                  <c:v>-2667.467021523009</c:v>
                </c:pt>
                <c:pt idx="31">
                  <c:v>-2636.4527721711374</c:v>
                </c:pt>
                <c:pt idx="32">
                  <c:v>-2605.4492370923017</c:v>
                </c:pt>
                <c:pt idx="33">
                  <c:v>-2574.4555617716223</c:v>
                </c:pt>
                <c:pt idx="34">
                  <c:v>-2543.4709799698667</c:v>
                </c:pt>
                <c:pt idx="35">
                  <c:v>-2512.4948026401721</c:v>
                </c:pt>
                <c:pt idx="36">
                  <c:v>-2481.526408469671</c:v>
                </c:pt>
                <c:pt idx="37">
                  <c:v>-2450.5652357752942</c:v>
                </c:pt>
                <c:pt idx="38">
                  <c:v>-2419.6107755334319</c:v>
                </c:pt>
                <c:pt idx="39">
                  <c:v>-2388.6625653628894</c:v>
                </c:pt>
                <c:pt idx="40">
                  <c:v>-2357.7201843128341</c:v>
                </c:pt>
                <c:pt idx="41">
                  <c:v>-2326.7832483329717</c:v>
                </c:pt>
                <c:pt idx="42">
                  <c:v>-2295.8514063242792</c:v>
                </c:pt>
                <c:pt idx="43">
                  <c:v>-2264.924336685393</c:v>
                </c:pt>
                <c:pt idx="44">
                  <c:v>-2234.0017442837038</c:v>
                </c:pt>
                <c:pt idx="45">
                  <c:v>-2203.0833577915896</c:v>
                </c:pt>
                <c:pt idx="46">
                  <c:v>-2172.168927337445</c:v>
                </c:pt>
                <c:pt idx="47">
                  <c:v>-2141.2582224291014</c:v>
                </c:pt>
                <c:pt idx="48">
                  <c:v>-2110.3510301134588</c:v>
                </c:pt>
                <c:pt idx="49">
                  <c:v>-2079.4471533416618</c:v>
                </c:pt>
                <c:pt idx="50">
                  <c:v>-2048.5464095135276</c:v>
                </c:pt>
                <c:pt idx="51">
                  <c:v>-2017.648629178768</c:v>
                </c:pt>
                <c:pt idx="52">
                  <c:v>-1986.7536548756609</c:v>
                </c:pt>
                <c:pt idx="53">
                  <c:v>-1955.8613400904956</c:v>
                </c:pt>
                <c:pt idx="54">
                  <c:v>-1924.9715483234393</c:v>
                </c:pt>
                <c:pt idx="55">
                  <c:v>-1894.0841522483177</c:v>
                </c:pt>
                <c:pt idx="56">
                  <c:v>-1863.1990329555267</c:v>
                </c:pt>
                <c:pt idx="57">
                  <c:v>-1832.3160792686231</c:v>
                </c:pt>
                <c:pt idx="58">
                  <c:v>-1801.4351871263607</c:v>
                </c:pt>
                <c:pt idx="59">
                  <c:v>-1770.5562590230052</c:v>
                </c:pt>
                <c:pt idx="60">
                  <c:v>-1739.6792035006017</c:v>
                </c:pt>
                <c:pt idx="61">
                  <c:v>-1708.8039346876762</c:v>
                </c:pt>
                <c:pt idx="62">
                  <c:v>-1677.9303718794965</c:v>
                </c:pt>
                <c:pt idx="63">
                  <c:v>-1647.0584391555612</c:v>
                </c:pt>
                <c:pt idx="64">
                  <c:v>-1616.188065030567</c:v>
                </c:pt>
                <c:pt idx="65">
                  <c:v>-1585.3191821354503</c:v>
                </c:pt>
                <c:pt idx="66">
                  <c:v>-1554.4517269255571</c:v>
                </c:pt>
                <c:pt idx="67">
                  <c:v>-1523.5856394132761</c:v>
                </c:pt>
                <c:pt idx="68">
                  <c:v>-1492.7208629227616</c:v>
                </c:pt>
                <c:pt idx="69">
                  <c:v>-1461.8573438646686</c:v>
                </c:pt>
                <c:pt idx="70">
                  <c:v>-1430.9950315290234</c:v>
                </c:pt>
                <c:pt idx="71">
                  <c:v>-1400.1338778945078</c:v>
                </c:pt>
                <c:pt idx="72">
                  <c:v>-1369.2738374527544</c:v>
                </c:pt>
                <c:pt idx="73">
                  <c:v>-1338.4148670461782</c:v>
                </c:pt>
                <c:pt idx="74">
                  <c:v>-1307.5569257182215</c:v>
                </c:pt>
                <c:pt idx="75">
                  <c:v>-1276.6999745749008</c:v>
                </c:pt>
                <c:pt idx="76">
                  <c:v>-1245.843976656633</c:v>
                </c:pt>
                <c:pt idx="77">
                  <c:v>-1214.9888968195651</c:v>
                </c:pt>
                <c:pt idx="78">
                  <c:v>-1184.1347016254617</c:v>
                </c:pt>
                <c:pt idx="79">
                  <c:v>-1153.2813592395387</c:v>
                </c:pt>
                <c:pt idx="80">
                  <c:v>-1122.42883933555</c:v>
                </c:pt>
                <c:pt idx="81">
                  <c:v>-1091.5771130074959</c:v>
                </c:pt>
                <c:pt idx="82">
                  <c:v>-1060.7261526875327</c:v>
                </c:pt>
                <c:pt idx="83">
                  <c:v>-1029.875932069433</c:v>
                </c:pt>
                <c:pt idx="84">
                  <c:v>-999.02642603727736</c:v>
                </c:pt>
                <c:pt idx="85">
                  <c:v>-968.17761059892018</c:v>
                </c:pt>
                <c:pt idx="86">
                  <c:v>-937.32946282383909</c:v>
                </c:pt>
                <c:pt idx="87">
                  <c:v>-906.48196078512274</c:v>
                </c:pt>
                <c:pt idx="88">
                  <c:v>-875.63508350515895</c:v>
                </c:pt>
                <c:pt idx="89">
                  <c:v>-844.78881090484219</c:v>
                </c:pt>
                <c:pt idx="90">
                  <c:v>-813.94312375600202</c:v>
                </c:pt>
                <c:pt idx="91">
                  <c:v>-783.09800363679415</c:v>
                </c:pt>
                <c:pt idx="92">
                  <c:v>-752.25343288992735</c:v>
                </c:pt>
                <c:pt idx="93">
                  <c:v>-721.40939458340881</c:v>
                </c:pt>
                <c:pt idx="94">
                  <c:v>-690.56587247366406</c:v>
                </c:pt>
                <c:pt idx="95">
                  <c:v>-659.72285097099348</c:v>
                </c:pt>
                <c:pt idx="96">
                  <c:v>-628.88031510691781</c:v>
                </c:pt>
                <c:pt idx="97">
                  <c:v>-598.03825050362184</c:v>
                </c:pt>
                <c:pt idx="98">
                  <c:v>-567.19664334509389</c:v>
                </c:pt>
                <c:pt idx="99">
                  <c:v>-536.35548034992871</c:v>
                </c:pt>
                <c:pt idx="100">
                  <c:v>-505.51474874580526</c:v>
                </c:pt>
                <c:pt idx="101">
                  <c:v>-474.6744362452373</c:v>
                </c:pt>
                <c:pt idx="102">
                  <c:v>-443.8345310228674</c:v>
                </c:pt>
                <c:pt idx="103">
                  <c:v>-412.99502169392781</c:v>
                </c:pt>
                <c:pt idx="104">
                  <c:v>-382.15589729388194</c:v>
                </c:pt>
                <c:pt idx="105">
                  <c:v>-351.31714725930169</c:v>
                </c:pt>
                <c:pt idx="106">
                  <c:v>-320.47876140959806</c:v>
                </c:pt>
                <c:pt idx="107">
                  <c:v>-289.64072992991532</c:v>
                </c:pt>
                <c:pt idx="108">
                  <c:v>-258.80304335482242</c:v>
                </c:pt>
                <c:pt idx="109">
                  <c:v>-227.96569255291661</c:v>
                </c:pt>
                <c:pt idx="110">
                  <c:v>-197.12866871222241</c:v>
                </c:pt>
                <c:pt idx="111">
                  <c:v>-166.2919633263291</c:v>
                </c:pt>
                <c:pt idx="112">
                  <c:v>-135.45556818129671</c:v>
                </c:pt>
                <c:pt idx="113">
                  <c:v>-104.61947534317824</c:v>
                </c:pt>
                <c:pt idx="114">
                  <c:v>-73.78367714619344</c:v>
                </c:pt>
                <c:pt idx="115">
                  <c:v>-42.948166181505712</c:v>
                </c:pt>
                <c:pt idx="116">
                  <c:v>-12.112935286526408</c:v>
                </c:pt>
                <c:pt idx="117">
                  <c:v>18.722022465197824</c:v>
                </c:pt>
                <c:pt idx="118">
                  <c:v>49.556713773651154</c:v>
                </c:pt>
                <c:pt idx="119">
                  <c:v>80.391145121525824</c:v>
                </c:pt>
                <c:pt idx="120">
                  <c:v>111.22532278295057</c:v>
                </c:pt>
                <c:pt idx="121">
                  <c:v>142.05925283183342</c:v>
                </c:pt>
                <c:pt idx="122">
                  <c:v>172.892941149747</c:v>
                </c:pt>
                <c:pt idx="123">
                  <c:v>203.7263934335042</c:v>
                </c:pt>
                <c:pt idx="124">
                  <c:v>234.55961520234814</c:v>
                </c:pt>
                <c:pt idx="125">
                  <c:v>265.39261180480935</c:v>
                </c:pt>
                <c:pt idx="126">
                  <c:v>296.22538842528138</c:v>
                </c:pt>
                <c:pt idx="127">
                  <c:v>327.05795009022677</c:v>
                </c:pt>
                <c:pt idx="128">
                  <c:v>357.89030167417241</c:v>
                </c:pt>
                <c:pt idx="129">
                  <c:v>388.72244790539298</c:v>
                </c:pt>
                <c:pt idx="130">
                  <c:v>419.5543933713584</c:v>
                </c:pt>
                <c:pt idx="131">
                  <c:v>450.38614252395291</c:v>
                </c:pt>
                <c:pt idx="132">
                  <c:v>481.21769968440822</c:v>
                </c:pt>
                <c:pt idx="133">
                  <c:v>512.04906904809013</c:v>
                </c:pt>
                <c:pt idx="134">
                  <c:v>542.88025468903743</c:v>
                </c:pt>
                <c:pt idx="135">
                  <c:v>573.71126056430967</c:v>
                </c:pt>
                <c:pt idx="136">
                  <c:v>604.54209051817543</c:v>
                </c:pt>
                <c:pt idx="137">
                  <c:v>635.37274828609679</c:v>
                </c:pt>
                <c:pt idx="138">
                  <c:v>666.2032374985165</c:v>
                </c:pt>
                <c:pt idx="139">
                  <c:v>697.03356168454138</c:v>
                </c:pt>
                <c:pt idx="140">
                  <c:v>727.86372427549304</c:v>
                </c:pt>
                <c:pt idx="141">
                  <c:v>758.69372860822023</c:v>
                </c:pt>
                <c:pt idx="142">
                  <c:v>789.52357792836392</c:v>
                </c:pt>
                <c:pt idx="143">
                  <c:v>820.35327539339869</c:v>
                </c:pt>
                <c:pt idx="144">
                  <c:v>851.18282407564129</c:v>
                </c:pt>
                <c:pt idx="145">
                  <c:v>882.01222696512832</c:v>
                </c:pt>
                <c:pt idx="146">
                  <c:v>912.84148697232467</c:v>
                </c:pt>
                <c:pt idx="147">
                  <c:v>943.67060693070744</c:v>
                </c:pt>
                <c:pt idx="148">
                  <c:v>974.49958959939795</c:v>
                </c:pt>
                <c:pt idx="149">
                  <c:v>1005.3284376654638</c:v>
                </c:pt>
                <c:pt idx="150">
                  <c:v>1036.1571537463624</c:v>
                </c:pt>
                <c:pt idx="151">
                  <c:v>1066.9857403921324</c:v>
                </c:pt>
                <c:pt idx="152">
                  <c:v>1097.8142000875123</c:v>
                </c:pt>
                <c:pt idx="153">
                  <c:v>1128.6425352541091</c:v>
                </c:pt>
                <c:pt idx="154">
                  <c:v>1159.4707482522863</c:v>
                </c:pt>
                <c:pt idx="155">
                  <c:v>1190.2988413831763</c:v>
                </c:pt>
                <c:pt idx="156">
                  <c:v>1221.1268168904944</c:v>
                </c:pt>
                <c:pt idx="157">
                  <c:v>1251.9546769622684</c:v>
                </c:pt>
                <c:pt idx="158">
                  <c:v>1282.7824237326568</c:v>
                </c:pt>
                <c:pt idx="159">
                  <c:v>1313.6100592834828</c:v>
                </c:pt>
                <c:pt idx="160">
                  <c:v>1344.4375856459292</c:v>
                </c:pt>
                <c:pt idx="161">
                  <c:v>1375.2650048020232</c:v>
                </c:pt>
                <c:pt idx="162">
                  <c:v>1406.0923186860746</c:v>
                </c:pt>
                <c:pt idx="163">
                  <c:v>1436.9195291862006</c:v>
                </c:pt>
                <c:pt idx="164">
                  <c:v>1467.7466381455833</c:v>
                </c:pt>
                <c:pt idx="165">
                  <c:v>1498.5736473638972</c:v>
                </c:pt>
                <c:pt idx="166">
                  <c:v>1529.4005585985433</c:v>
                </c:pt>
                <c:pt idx="167">
                  <c:v>1560.2273735658391</c:v>
                </c:pt>
                <c:pt idx="168">
                  <c:v>1591.0540939423163</c:v>
                </c:pt>
                <c:pt idx="169">
                  <c:v>1621.8807213657437</c:v>
                </c:pt>
                <c:pt idx="170">
                  <c:v>1652.7072574363492</c:v>
                </c:pt>
                <c:pt idx="171">
                  <c:v>1683.5337037178433</c:v>
                </c:pt>
                <c:pt idx="172">
                  <c:v>1714.3600617384109</c:v>
                </c:pt>
                <c:pt idx="173">
                  <c:v>1745.1863329918169</c:v>
                </c:pt>
                <c:pt idx="174">
                  <c:v>1776.0125189382525</c:v>
                </c:pt>
                <c:pt idx="175">
                  <c:v>1806.8386210053741</c:v>
                </c:pt>
                <c:pt idx="176">
                  <c:v>1837.6646405891615</c:v>
                </c:pt>
                <c:pt idx="177">
                  <c:v>1868.4905790547527</c:v>
                </c:pt>
                <c:pt idx="178">
                  <c:v>1899.3164377373805</c:v>
                </c:pt>
                <c:pt idx="179">
                  <c:v>1930.1422179430856</c:v>
                </c:pt>
                <c:pt idx="180">
                  <c:v>1960.9679209495989</c:v>
                </c:pt>
                <c:pt idx="181">
                  <c:v>1991.7935480070682</c:v>
                </c:pt>
                <c:pt idx="182">
                  <c:v>2022.6191003387539</c:v>
                </c:pt>
                <c:pt idx="183">
                  <c:v>2053.4445791418448</c:v>
                </c:pt>
                <c:pt idx="184">
                  <c:v>2084.2699855880401</c:v>
                </c:pt>
                <c:pt idx="185">
                  <c:v>2115.09532082432</c:v>
                </c:pt>
                <c:pt idx="186">
                  <c:v>2145.9205859735521</c:v>
                </c:pt>
                <c:pt idx="187">
                  <c:v>2176.7457821350799</c:v>
                </c:pt>
                <c:pt idx="188">
                  <c:v>2207.5709103854342</c:v>
                </c:pt>
                <c:pt idx="189">
                  <c:v>2238.3959717788093</c:v>
                </c:pt>
                <c:pt idx="190">
                  <c:v>2269.2209673477364</c:v>
                </c:pt>
                <c:pt idx="191">
                  <c:v>2300.0458981035972</c:v>
                </c:pt>
                <c:pt idx="192">
                  <c:v>2330.8707650371171</c:v>
                </c:pt>
                <c:pt idx="193">
                  <c:v>2361.6955691189942</c:v>
                </c:pt>
                <c:pt idx="194">
                  <c:v>2392.5203113002817</c:v>
                </c:pt>
                <c:pt idx="195">
                  <c:v>2423.3449925129871</c:v>
                </c:pt>
                <c:pt idx="196">
                  <c:v>2454.1696136705041</c:v>
                </c:pt>
                <c:pt idx="197">
                  <c:v>2484.99417566803</c:v>
                </c:pt>
                <c:pt idx="198">
                  <c:v>2515.8186793831164</c:v>
                </c:pt>
                <c:pt idx="199">
                  <c:v>2546.6431256759897</c:v>
                </c:pt>
              </c:numCache>
            </c:numRef>
          </c:yVal>
          <c:smooth val="1"/>
        </c:ser>
        <c:ser>
          <c:idx val="4"/>
          <c:order val="4"/>
          <c:tx>
            <c:v>Upper Limit of INB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'INB Plot'!$A$35:$A$234</c:f>
              <c:numCache>
                <c:formatCode>General</c:formatCode>
                <c:ptCount val="200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  <c:pt idx="8">
                  <c:v>50000</c:v>
                </c:pt>
                <c:pt idx="9">
                  <c:v>55000</c:v>
                </c:pt>
                <c:pt idx="10">
                  <c:v>60000</c:v>
                </c:pt>
                <c:pt idx="11">
                  <c:v>65000</c:v>
                </c:pt>
                <c:pt idx="12">
                  <c:v>70000</c:v>
                </c:pt>
                <c:pt idx="13">
                  <c:v>75000</c:v>
                </c:pt>
                <c:pt idx="14">
                  <c:v>80000</c:v>
                </c:pt>
                <c:pt idx="15">
                  <c:v>85000</c:v>
                </c:pt>
                <c:pt idx="16">
                  <c:v>90000</c:v>
                </c:pt>
                <c:pt idx="17">
                  <c:v>95000</c:v>
                </c:pt>
                <c:pt idx="18">
                  <c:v>100000</c:v>
                </c:pt>
                <c:pt idx="19">
                  <c:v>105000</c:v>
                </c:pt>
                <c:pt idx="20">
                  <c:v>110000</c:v>
                </c:pt>
                <c:pt idx="21">
                  <c:v>115000</c:v>
                </c:pt>
                <c:pt idx="22">
                  <c:v>120000</c:v>
                </c:pt>
                <c:pt idx="23">
                  <c:v>125000</c:v>
                </c:pt>
                <c:pt idx="24">
                  <c:v>130000</c:v>
                </c:pt>
                <c:pt idx="25">
                  <c:v>135000</c:v>
                </c:pt>
                <c:pt idx="26">
                  <c:v>140000</c:v>
                </c:pt>
                <c:pt idx="27">
                  <c:v>145000</c:v>
                </c:pt>
                <c:pt idx="28">
                  <c:v>150000</c:v>
                </c:pt>
                <c:pt idx="29">
                  <c:v>155000</c:v>
                </c:pt>
                <c:pt idx="30">
                  <c:v>160000</c:v>
                </c:pt>
                <c:pt idx="31">
                  <c:v>165000</c:v>
                </c:pt>
                <c:pt idx="32">
                  <c:v>170000</c:v>
                </c:pt>
                <c:pt idx="33">
                  <c:v>175000</c:v>
                </c:pt>
                <c:pt idx="34">
                  <c:v>180000</c:v>
                </c:pt>
                <c:pt idx="35">
                  <c:v>185000</c:v>
                </c:pt>
                <c:pt idx="36">
                  <c:v>190000</c:v>
                </c:pt>
                <c:pt idx="37">
                  <c:v>195000</c:v>
                </c:pt>
                <c:pt idx="38">
                  <c:v>200000</c:v>
                </c:pt>
                <c:pt idx="39">
                  <c:v>205000</c:v>
                </c:pt>
                <c:pt idx="40">
                  <c:v>210000</c:v>
                </c:pt>
                <c:pt idx="41">
                  <c:v>215000</c:v>
                </c:pt>
                <c:pt idx="42">
                  <c:v>220000</c:v>
                </c:pt>
                <c:pt idx="43">
                  <c:v>225000</c:v>
                </c:pt>
                <c:pt idx="44">
                  <c:v>230000</c:v>
                </c:pt>
                <c:pt idx="45">
                  <c:v>235000</c:v>
                </c:pt>
                <c:pt idx="46">
                  <c:v>240000</c:v>
                </c:pt>
                <c:pt idx="47">
                  <c:v>245000</c:v>
                </c:pt>
                <c:pt idx="48">
                  <c:v>250000</c:v>
                </c:pt>
                <c:pt idx="49">
                  <c:v>255000</c:v>
                </c:pt>
                <c:pt idx="50">
                  <c:v>260000</c:v>
                </c:pt>
                <c:pt idx="51">
                  <c:v>265000</c:v>
                </c:pt>
                <c:pt idx="52">
                  <c:v>270000</c:v>
                </c:pt>
                <c:pt idx="53">
                  <c:v>275000</c:v>
                </c:pt>
                <c:pt idx="54">
                  <c:v>280000</c:v>
                </c:pt>
                <c:pt idx="55">
                  <c:v>285000</c:v>
                </c:pt>
                <c:pt idx="56">
                  <c:v>290000</c:v>
                </c:pt>
                <c:pt idx="57">
                  <c:v>295000</c:v>
                </c:pt>
                <c:pt idx="58">
                  <c:v>300000</c:v>
                </c:pt>
                <c:pt idx="59">
                  <c:v>305000</c:v>
                </c:pt>
                <c:pt idx="60">
                  <c:v>310000</c:v>
                </c:pt>
                <c:pt idx="61">
                  <c:v>315000</c:v>
                </c:pt>
                <c:pt idx="62">
                  <c:v>320000</c:v>
                </c:pt>
                <c:pt idx="63">
                  <c:v>325000</c:v>
                </c:pt>
                <c:pt idx="64">
                  <c:v>330000</c:v>
                </c:pt>
                <c:pt idx="65">
                  <c:v>335000</c:v>
                </c:pt>
                <c:pt idx="66">
                  <c:v>340000</c:v>
                </c:pt>
                <c:pt idx="67">
                  <c:v>345000</c:v>
                </c:pt>
                <c:pt idx="68">
                  <c:v>350000</c:v>
                </c:pt>
                <c:pt idx="69">
                  <c:v>355000</c:v>
                </c:pt>
                <c:pt idx="70">
                  <c:v>360000</c:v>
                </c:pt>
                <c:pt idx="71">
                  <c:v>365000</c:v>
                </c:pt>
                <c:pt idx="72">
                  <c:v>370000</c:v>
                </c:pt>
                <c:pt idx="73">
                  <c:v>375000</c:v>
                </c:pt>
                <c:pt idx="74">
                  <c:v>380000</c:v>
                </c:pt>
                <c:pt idx="75">
                  <c:v>385000</c:v>
                </c:pt>
                <c:pt idx="76">
                  <c:v>390000</c:v>
                </c:pt>
                <c:pt idx="77">
                  <c:v>395000</c:v>
                </c:pt>
                <c:pt idx="78">
                  <c:v>400000</c:v>
                </c:pt>
                <c:pt idx="79">
                  <c:v>405000</c:v>
                </c:pt>
                <c:pt idx="80">
                  <c:v>410000</c:v>
                </c:pt>
                <c:pt idx="81">
                  <c:v>415000</c:v>
                </c:pt>
                <c:pt idx="82">
                  <c:v>420000</c:v>
                </c:pt>
                <c:pt idx="83">
                  <c:v>425000</c:v>
                </c:pt>
                <c:pt idx="84">
                  <c:v>430000</c:v>
                </c:pt>
                <c:pt idx="85">
                  <c:v>435000</c:v>
                </c:pt>
                <c:pt idx="86">
                  <c:v>440000</c:v>
                </c:pt>
                <c:pt idx="87">
                  <c:v>445000</c:v>
                </c:pt>
                <c:pt idx="88">
                  <c:v>450000</c:v>
                </c:pt>
                <c:pt idx="89">
                  <c:v>455000</c:v>
                </c:pt>
                <c:pt idx="90">
                  <c:v>460000</c:v>
                </c:pt>
                <c:pt idx="91">
                  <c:v>465000</c:v>
                </c:pt>
                <c:pt idx="92">
                  <c:v>470000</c:v>
                </c:pt>
                <c:pt idx="93">
                  <c:v>475000</c:v>
                </c:pt>
                <c:pt idx="94">
                  <c:v>480000</c:v>
                </c:pt>
                <c:pt idx="95">
                  <c:v>485000</c:v>
                </c:pt>
                <c:pt idx="96">
                  <c:v>490000</c:v>
                </c:pt>
                <c:pt idx="97">
                  <c:v>495000</c:v>
                </c:pt>
                <c:pt idx="98">
                  <c:v>500000</c:v>
                </c:pt>
                <c:pt idx="99">
                  <c:v>505000</c:v>
                </c:pt>
                <c:pt idx="100">
                  <c:v>510000</c:v>
                </c:pt>
                <c:pt idx="101">
                  <c:v>515000</c:v>
                </c:pt>
                <c:pt idx="102">
                  <c:v>520000</c:v>
                </c:pt>
                <c:pt idx="103">
                  <c:v>525000</c:v>
                </c:pt>
                <c:pt idx="104">
                  <c:v>530000</c:v>
                </c:pt>
                <c:pt idx="105">
                  <c:v>535000</c:v>
                </c:pt>
                <c:pt idx="106">
                  <c:v>540000</c:v>
                </c:pt>
                <c:pt idx="107">
                  <c:v>545000</c:v>
                </c:pt>
                <c:pt idx="108">
                  <c:v>550000</c:v>
                </c:pt>
                <c:pt idx="109">
                  <c:v>555000</c:v>
                </c:pt>
                <c:pt idx="110">
                  <c:v>560000</c:v>
                </c:pt>
                <c:pt idx="111">
                  <c:v>565000</c:v>
                </c:pt>
                <c:pt idx="112">
                  <c:v>570000</c:v>
                </c:pt>
                <c:pt idx="113">
                  <c:v>575000</c:v>
                </c:pt>
                <c:pt idx="114">
                  <c:v>580000</c:v>
                </c:pt>
                <c:pt idx="115">
                  <c:v>585000</c:v>
                </c:pt>
                <c:pt idx="116">
                  <c:v>590000</c:v>
                </c:pt>
                <c:pt idx="117">
                  <c:v>595000</c:v>
                </c:pt>
                <c:pt idx="118">
                  <c:v>600000</c:v>
                </c:pt>
                <c:pt idx="119">
                  <c:v>605000</c:v>
                </c:pt>
                <c:pt idx="120">
                  <c:v>610000</c:v>
                </c:pt>
                <c:pt idx="121">
                  <c:v>615000</c:v>
                </c:pt>
                <c:pt idx="122">
                  <c:v>620000</c:v>
                </c:pt>
                <c:pt idx="123">
                  <c:v>625000</c:v>
                </c:pt>
                <c:pt idx="124">
                  <c:v>630000</c:v>
                </c:pt>
                <c:pt idx="125">
                  <c:v>635000</c:v>
                </c:pt>
                <c:pt idx="126">
                  <c:v>640000</c:v>
                </c:pt>
                <c:pt idx="127">
                  <c:v>645000</c:v>
                </c:pt>
                <c:pt idx="128">
                  <c:v>650000</c:v>
                </c:pt>
                <c:pt idx="129">
                  <c:v>655000</c:v>
                </c:pt>
                <c:pt idx="130">
                  <c:v>660000</c:v>
                </c:pt>
                <c:pt idx="131">
                  <c:v>665000</c:v>
                </c:pt>
                <c:pt idx="132">
                  <c:v>670000</c:v>
                </c:pt>
                <c:pt idx="133">
                  <c:v>675000</c:v>
                </c:pt>
                <c:pt idx="134">
                  <c:v>680000</c:v>
                </c:pt>
                <c:pt idx="135">
                  <c:v>685000</c:v>
                </c:pt>
                <c:pt idx="136">
                  <c:v>690000</c:v>
                </c:pt>
                <c:pt idx="137">
                  <c:v>695000</c:v>
                </c:pt>
                <c:pt idx="138">
                  <c:v>700000</c:v>
                </c:pt>
                <c:pt idx="139">
                  <c:v>705000</c:v>
                </c:pt>
                <c:pt idx="140">
                  <c:v>710000</c:v>
                </c:pt>
                <c:pt idx="141">
                  <c:v>715000</c:v>
                </c:pt>
                <c:pt idx="142">
                  <c:v>720000</c:v>
                </c:pt>
                <c:pt idx="143">
                  <c:v>725000</c:v>
                </c:pt>
                <c:pt idx="144">
                  <c:v>730000</c:v>
                </c:pt>
                <c:pt idx="145">
                  <c:v>735000</c:v>
                </c:pt>
                <c:pt idx="146">
                  <c:v>740000</c:v>
                </c:pt>
                <c:pt idx="147">
                  <c:v>745000</c:v>
                </c:pt>
                <c:pt idx="148">
                  <c:v>750000</c:v>
                </c:pt>
                <c:pt idx="149">
                  <c:v>755000</c:v>
                </c:pt>
                <c:pt idx="150">
                  <c:v>760000</c:v>
                </c:pt>
                <c:pt idx="151">
                  <c:v>765000</c:v>
                </c:pt>
                <c:pt idx="152">
                  <c:v>770000</c:v>
                </c:pt>
                <c:pt idx="153">
                  <c:v>775000</c:v>
                </c:pt>
                <c:pt idx="154">
                  <c:v>780000</c:v>
                </c:pt>
                <c:pt idx="155">
                  <c:v>785000</c:v>
                </c:pt>
                <c:pt idx="156">
                  <c:v>790000</c:v>
                </c:pt>
                <c:pt idx="157">
                  <c:v>795000</c:v>
                </c:pt>
                <c:pt idx="158">
                  <c:v>800000</c:v>
                </c:pt>
                <c:pt idx="159">
                  <c:v>805000</c:v>
                </c:pt>
                <c:pt idx="160">
                  <c:v>810000</c:v>
                </c:pt>
                <c:pt idx="161">
                  <c:v>815000</c:v>
                </c:pt>
                <c:pt idx="162">
                  <c:v>820000</c:v>
                </c:pt>
                <c:pt idx="163">
                  <c:v>825000</c:v>
                </c:pt>
                <c:pt idx="164">
                  <c:v>830000</c:v>
                </c:pt>
                <c:pt idx="165">
                  <c:v>835000</c:v>
                </c:pt>
                <c:pt idx="166">
                  <c:v>840000</c:v>
                </c:pt>
                <c:pt idx="167">
                  <c:v>845000</c:v>
                </c:pt>
                <c:pt idx="168">
                  <c:v>850000</c:v>
                </c:pt>
                <c:pt idx="169">
                  <c:v>855000</c:v>
                </c:pt>
                <c:pt idx="170">
                  <c:v>860000</c:v>
                </c:pt>
                <c:pt idx="171">
                  <c:v>865000</c:v>
                </c:pt>
                <c:pt idx="172">
                  <c:v>870000</c:v>
                </c:pt>
                <c:pt idx="173">
                  <c:v>875000</c:v>
                </c:pt>
                <c:pt idx="174">
                  <c:v>880000</c:v>
                </c:pt>
                <c:pt idx="175">
                  <c:v>885000</c:v>
                </c:pt>
                <c:pt idx="176">
                  <c:v>890000</c:v>
                </c:pt>
                <c:pt idx="177">
                  <c:v>895000</c:v>
                </c:pt>
                <c:pt idx="178">
                  <c:v>900000</c:v>
                </c:pt>
                <c:pt idx="179">
                  <c:v>905000</c:v>
                </c:pt>
                <c:pt idx="180">
                  <c:v>910000</c:v>
                </c:pt>
                <c:pt idx="181">
                  <c:v>915000</c:v>
                </c:pt>
                <c:pt idx="182">
                  <c:v>920000</c:v>
                </c:pt>
                <c:pt idx="183">
                  <c:v>925000</c:v>
                </c:pt>
                <c:pt idx="184">
                  <c:v>930000</c:v>
                </c:pt>
                <c:pt idx="185">
                  <c:v>935000</c:v>
                </c:pt>
                <c:pt idx="186">
                  <c:v>940000</c:v>
                </c:pt>
                <c:pt idx="187">
                  <c:v>945000</c:v>
                </c:pt>
                <c:pt idx="188">
                  <c:v>950000</c:v>
                </c:pt>
                <c:pt idx="189">
                  <c:v>955000</c:v>
                </c:pt>
                <c:pt idx="190">
                  <c:v>960000</c:v>
                </c:pt>
                <c:pt idx="191">
                  <c:v>965000</c:v>
                </c:pt>
                <c:pt idx="192">
                  <c:v>970000</c:v>
                </c:pt>
                <c:pt idx="193">
                  <c:v>975000</c:v>
                </c:pt>
                <c:pt idx="194">
                  <c:v>980000</c:v>
                </c:pt>
                <c:pt idx="195">
                  <c:v>985000</c:v>
                </c:pt>
                <c:pt idx="196">
                  <c:v>990000</c:v>
                </c:pt>
                <c:pt idx="197">
                  <c:v>995000</c:v>
                </c:pt>
                <c:pt idx="198">
                  <c:v>1000000</c:v>
                </c:pt>
                <c:pt idx="199">
                  <c:v>1005000</c:v>
                </c:pt>
              </c:numCache>
            </c:numRef>
          </c:xVal>
          <c:yVal>
            <c:numRef>
              <c:f>'INB Plot'!$Q$35:$Q$234</c:f>
              <c:numCache>
                <c:formatCode>0.00</c:formatCode>
                <c:ptCount val="200"/>
                <c:pt idx="0">
                  <c:v>-3286.2859318233304</c:v>
                </c:pt>
                <c:pt idx="1">
                  <c:v>-3202.50077799068</c:v>
                </c:pt>
                <c:pt idx="2">
                  <c:v>-3116.9826458004636</c:v>
                </c:pt>
                <c:pt idx="3">
                  <c:v>-3030.2499127716133</c:v>
                </c:pt>
                <c:pt idx="4">
                  <c:v>-2942.646722988331</c:v>
                </c:pt>
                <c:pt idx="5">
                  <c:v>-2854.4048956562174</c:v>
                </c:pt>
                <c:pt idx="6">
                  <c:v>-2765.6838540514332</c:v>
                </c:pt>
                <c:pt idx="7">
                  <c:v>-2676.5957115803803</c:v>
                </c:pt>
                <c:pt idx="8">
                  <c:v>-2587.2210569474987</c:v>
                </c:pt>
                <c:pt idx="9">
                  <c:v>-2497.6190224411534</c:v>
                </c:pt>
                <c:pt idx="10">
                  <c:v>-2407.8338259176344</c:v>
                </c:pt>
                <c:pt idx="11">
                  <c:v>-2317.8991080845663</c:v>
                </c:pt>
                <c:pt idx="12">
                  <c:v>-2227.8408666656615</c:v>
                </c:pt>
                <c:pt idx="13">
                  <c:v>-2137.6794802517015</c:v>
                </c:pt>
                <c:pt idx="14">
                  <c:v>-2047.4311300416243</c:v>
                </c:pt>
                <c:pt idx="15">
                  <c:v>-1957.1088158078192</c:v>
                </c:pt>
                <c:pt idx="16">
                  <c:v>-1866.7230934932952</c:v>
                </c:pt>
                <c:pt idx="17">
                  <c:v>-1776.2826186235475</c:v>
                </c:pt>
                <c:pt idx="18">
                  <c:v>-1685.7945521225481</c:v>
                </c:pt>
                <c:pt idx="19">
                  <c:v>-1595.2648671989232</c:v>
                </c:pt>
                <c:pt idx="20">
                  <c:v>-1504.6985841304595</c:v>
                </c:pt>
                <c:pt idx="21">
                  <c:v>-1414.0999518312362</c:v>
                </c:pt>
                <c:pt idx="22">
                  <c:v>-1323.4725896745101</c:v>
                </c:pt>
                <c:pt idx="23">
                  <c:v>-1232.8195993058835</c:v>
                </c:pt>
                <c:pt idx="24">
                  <c:v>-1142.143653563671</c:v>
                </c:pt>
                <c:pt idx="25">
                  <c:v>-1051.4470677676118</c:v>
                </c:pt>
                <c:pt idx="26">
                  <c:v>-960.7318573056989</c:v>
                </c:pt>
                <c:pt idx="27">
                  <c:v>-869.999784483187</c:v>
                </c:pt>
                <c:pt idx="28">
                  <c:v>-779.25239689009061</c:v>
                </c:pt>
                <c:pt idx="29">
                  <c:v>-688.4910590194105</c:v>
                </c:pt>
                <c:pt idx="30">
                  <c:v>-597.71697847699238</c:v>
                </c:pt>
                <c:pt idx="31">
                  <c:v>-506.9312278288678</c:v>
                </c:pt>
                <c:pt idx="32">
                  <c:v>-416.13476290770109</c:v>
                </c:pt>
                <c:pt idx="33">
                  <c:v>-325.32843822837754</c:v>
                </c:pt>
                <c:pt idx="34">
                  <c:v>-234.51302003013711</c:v>
                </c:pt>
                <c:pt idx="35">
                  <c:v>-143.689197359829</c:v>
                </c:pt>
                <c:pt idx="36">
                  <c:v>-52.857591530334275</c:v>
                </c:pt>
                <c:pt idx="37">
                  <c:v>37.981235775291907</c:v>
                </c:pt>
                <c:pt idx="38">
                  <c:v>128.82677553342501</c:v>
                </c:pt>
                <c:pt idx="39">
                  <c:v>219.67856536288537</c:v>
                </c:pt>
                <c:pt idx="40">
                  <c:v>310.53618431282598</c:v>
                </c:pt>
                <c:pt idx="41">
                  <c:v>401.39924833296618</c:v>
                </c:pt>
                <c:pt idx="42">
                  <c:v>492.26740632427664</c:v>
                </c:pt>
                <c:pt idx="43">
                  <c:v>583.14033668538605</c:v>
                </c:pt>
                <c:pt idx="44">
                  <c:v>674.01774428369981</c:v>
                </c:pt>
                <c:pt idx="45">
                  <c:v>764.89935779158122</c:v>
                </c:pt>
                <c:pt idx="46">
                  <c:v>855.78492733743974</c:v>
                </c:pt>
                <c:pt idx="47">
                  <c:v>946.67422242909879</c:v>
                </c:pt>
                <c:pt idx="48">
                  <c:v>1037.5670301134592</c:v>
                </c:pt>
                <c:pt idx="49">
                  <c:v>1128.4631533416577</c:v>
                </c:pt>
                <c:pt idx="50">
                  <c:v>1219.3624095135192</c:v>
                </c:pt>
                <c:pt idx="51">
                  <c:v>1310.2646291787626</c:v>
                </c:pt>
                <c:pt idx="52">
                  <c:v>1401.1696548756584</c:v>
                </c:pt>
                <c:pt idx="53">
                  <c:v>1492.0773400904959</c:v>
                </c:pt>
                <c:pt idx="54">
                  <c:v>1582.9875483234352</c:v>
                </c:pt>
                <c:pt idx="55">
                  <c:v>1673.9001522483093</c:v>
                </c:pt>
                <c:pt idx="56">
                  <c:v>1764.8150329555212</c:v>
                </c:pt>
                <c:pt idx="57">
                  <c:v>1855.7320792686205</c:v>
                </c:pt>
                <c:pt idx="58">
                  <c:v>1946.651187126361</c:v>
                </c:pt>
                <c:pt idx="59">
                  <c:v>2037.5722590230012</c:v>
                </c:pt>
                <c:pt idx="60">
                  <c:v>2128.4952035005936</c:v>
                </c:pt>
                <c:pt idx="61">
                  <c:v>2219.4199346876708</c:v>
                </c:pt>
                <c:pt idx="62">
                  <c:v>2310.3463718794937</c:v>
                </c:pt>
                <c:pt idx="63">
                  <c:v>2401.2744391555616</c:v>
                </c:pt>
                <c:pt idx="64">
                  <c:v>2492.204065030563</c:v>
                </c:pt>
                <c:pt idx="65">
                  <c:v>2583.1351821354419</c:v>
                </c:pt>
                <c:pt idx="66">
                  <c:v>2674.0677269255516</c:v>
                </c:pt>
                <c:pt idx="67">
                  <c:v>2765.0016394132736</c:v>
                </c:pt>
                <c:pt idx="68">
                  <c:v>2855.936862922762</c:v>
                </c:pt>
                <c:pt idx="69">
                  <c:v>2946.8733438646718</c:v>
                </c:pt>
                <c:pt idx="70">
                  <c:v>3037.8110315290151</c:v>
                </c:pt>
                <c:pt idx="71">
                  <c:v>3128.7498778945023</c:v>
                </c:pt>
                <c:pt idx="72">
                  <c:v>3219.6898374527518</c:v>
                </c:pt>
                <c:pt idx="73">
                  <c:v>3310.6308670461785</c:v>
                </c:pt>
                <c:pt idx="74">
                  <c:v>3401.5729257182247</c:v>
                </c:pt>
                <c:pt idx="75">
                  <c:v>3492.5159745748924</c:v>
                </c:pt>
                <c:pt idx="76">
                  <c:v>3583.4599766566275</c:v>
                </c:pt>
                <c:pt idx="77">
                  <c:v>3674.4048968195625</c:v>
                </c:pt>
                <c:pt idx="78">
                  <c:v>3765.3507016254621</c:v>
                </c:pt>
                <c:pt idx="79">
                  <c:v>3856.2973592395419</c:v>
                </c:pt>
                <c:pt idx="80">
                  <c:v>3947.2448393355417</c:v>
                </c:pt>
                <c:pt idx="81">
                  <c:v>4038.1931130074904</c:v>
                </c:pt>
                <c:pt idx="82">
                  <c:v>4129.1421526875301</c:v>
                </c:pt>
                <c:pt idx="83">
                  <c:v>4220.0919320694338</c:v>
                </c:pt>
                <c:pt idx="84">
                  <c:v>4311.0424260372802</c:v>
                </c:pt>
                <c:pt idx="85">
                  <c:v>4401.9936105989118</c:v>
                </c:pt>
                <c:pt idx="86">
                  <c:v>4492.9454628238336</c:v>
                </c:pt>
                <c:pt idx="87">
                  <c:v>4583.8979607851197</c:v>
                </c:pt>
                <c:pt idx="88">
                  <c:v>4674.8510835051593</c:v>
                </c:pt>
                <c:pt idx="89">
                  <c:v>4765.804810904845</c:v>
                </c:pt>
                <c:pt idx="90">
                  <c:v>4856.7591237559936</c:v>
                </c:pt>
                <c:pt idx="91">
                  <c:v>4947.7140036367891</c:v>
                </c:pt>
                <c:pt idx="92">
                  <c:v>5038.6694328899248</c:v>
                </c:pt>
                <c:pt idx="93">
                  <c:v>5129.6253945833942</c:v>
                </c:pt>
                <c:pt idx="94">
                  <c:v>5220.5818724736673</c:v>
                </c:pt>
                <c:pt idx="95">
                  <c:v>5311.5388509709846</c:v>
                </c:pt>
                <c:pt idx="96">
                  <c:v>5402.4963151069123</c:v>
                </c:pt>
                <c:pt idx="97">
                  <c:v>5493.4542505036188</c:v>
                </c:pt>
                <c:pt idx="98">
                  <c:v>5584.4126433450801</c:v>
                </c:pt>
                <c:pt idx="99">
                  <c:v>5675.3714803499315</c:v>
                </c:pt>
                <c:pt idx="100">
                  <c:v>5766.3307487457969</c:v>
                </c:pt>
                <c:pt idx="101">
                  <c:v>5857.2904362452318</c:v>
                </c:pt>
                <c:pt idx="102">
                  <c:v>5948.2505310228644</c:v>
                </c:pt>
                <c:pt idx="103">
                  <c:v>6039.2110216939136</c:v>
                </c:pt>
                <c:pt idx="104">
                  <c:v>6130.1718972938852</c:v>
                </c:pt>
                <c:pt idx="105">
                  <c:v>6221.1331472592938</c:v>
                </c:pt>
                <c:pt idx="106">
                  <c:v>6312.094761409593</c:v>
                </c:pt>
                <c:pt idx="107">
                  <c:v>6403.0567299299128</c:v>
                </c:pt>
                <c:pt idx="108">
                  <c:v>6494.0190433548232</c:v>
                </c:pt>
                <c:pt idx="109">
                  <c:v>6584.9816925529194</c:v>
                </c:pt>
                <c:pt idx="110">
                  <c:v>6675.9446687122145</c:v>
                </c:pt>
                <c:pt idx="111">
                  <c:v>6766.9079633263236</c:v>
                </c:pt>
                <c:pt idx="112">
                  <c:v>6857.8715681812937</c:v>
                </c:pt>
                <c:pt idx="113">
                  <c:v>6948.8354753431786</c:v>
                </c:pt>
                <c:pt idx="114">
                  <c:v>7039.7996771461967</c:v>
                </c:pt>
                <c:pt idx="115">
                  <c:v>7130.7641661814978</c:v>
                </c:pt>
                <c:pt idx="116">
                  <c:v>7221.7289352865209</c:v>
                </c:pt>
                <c:pt idx="117">
                  <c:v>7312.6939775348001</c:v>
                </c:pt>
                <c:pt idx="118">
                  <c:v>7403.6592862263496</c:v>
                </c:pt>
                <c:pt idx="119">
                  <c:v>7494.624854878477</c:v>
                </c:pt>
                <c:pt idx="120">
                  <c:v>7585.590677217041</c:v>
                </c:pt>
                <c:pt idx="121">
                  <c:v>7676.5567471681607</c:v>
                </c:pt>
                <c:pt idx="122">
                  <c:v>7767.5230588502509</c:v>
                </c:pt>
                <c:pt idx="123">
                  <c:v>7858.4896065664961</c:v>
                </c:pt>
                <c:pt idx="124">
                  <c:v>7949.4563847976551</c:v>
                </c:pt>
                <c:pt idx="125">
                  <c:v>8040.4233881951823</c:v>
                </c:pt>
                <c:pt idx="126">
                  <c:v>8131.3906115747131</c:v>
                </c:pt>
                <c:pt idx="127">
                  <c:v>8222.3580499097698</c:v>
                </c:pt>
                <c:pt idx="128">
                  <c:v>8313.3256983258289</c:v>
                </c:pt>
                <c:pt idx="129">
                  <c:v>8404.2935520946103</c:v>
                </c:pt>
                <c:pt idx="130">
                  <c:v>8495.2616066286337</c:v>
                </c:pt>
                <c:pt idx="131">
                  <c:v>8586.2298574760425</c:v>
                </c:pt>
                <c:pt idx="132">
                  <c:v>8677.1983003155892</c:v>
                </c:pt>
                <c:pt idx="133">
                  <c:v>8768.1669309519093</c:v>
                </c:pt>
                <c:pt idx="134">
                  <c:v>8859.1357453109667</c:v>
                </c:pt>
                <c:pt idx="135">
                  <c:v>8950.1047394356829</c:v>
                </c:pt>
                <c:pt idx="136">
                  <c:v>9041.0739094818055</c:v>
                </c:pt>
                <c:pt idx="137">
                  <c:v>9132.0432517139016</c:v>
                </c:pt>
                <c:pt idx="138">
                  <c:v>9223.0127625014975</c:v>
                </c:pt>
                <c:pt idx="139">
                  <c:v>9313.9824383154628</c:v>
                </c:pt>
                <c:pt idx="140">
                  <c:v>9404.9522757244995</c:v>
                </c:pt>
                <c:pt idx="141">
                  <c:v>9495.9222713917588</c:v>
                </c:pt>
                <c:pt idx="142">
                  <c:v>9586.8924220716326</c:v>
                </c:pt>
                <c:pt idx="143">
                  <c:v>9677.8627246066171</c:v>
                </c:pt>
                <c:pt idx="144">
                  <c:v>9768.8331759243629</c:v>
                </c:pt>
                <c:pt idx="145">
                  <c:v>9859.8037730348624</c:v>
                </c:pt>
                <c:pt idx="146">
                  <c:v>9950.7745130276853</c:v>
                </c:pt>
                <c:pt idx="147">
                  <c:v>10041.74539306929</c:v>
                </c:pt>
                <c:pt idx="148">
                  <c:v>10132.716410400617</c:v>
                </c:pt>
                <c:pt idx="149">
                  <c:v>10223.68756233454</c:v>
                </c:pt>
                <c:pt idx="150">
                  <c:v>10314.658846253629</c:v>
                </c:pt>
                <c:pt idx="151">
                  <c:v>10405.630259607877</c:v>
                </c:pt>
                <c:pt idx="152">
                  <c:v>10496.601799912485</c:v>
                </c:pt>
                <c:pt idx="153">
                  <c:v>10587.573464745907</c:v>
                </c:pt>
                <c:pt idx="154">
                  <c:v>10678.545251747717</c:v>
                </c:pt>
                <c:pt idx="155">
                  <c:v>10769.517158616814</c:v>
                </c:pt>
                <c:pt idx="156">
                  <c:v>10860.489183109516</c:v>
                </c:pt>
                <c:pt idx="157">
                  <c:v>10951.461323037729</c:v>
                </c:pt>
                <c:pt idx="158">
                  <c:v>11042.433576267358</c:v>
                </c:pt>
                <c:pt idx="159">
                  <c:v>11133.40594071652</c:v>
                </c:pt>
                <c:pt idx="160">
                  <c:v>11224.378414354062</c:v>
                </c:pt>
                <c:pt idx="161">
                  <c:v>11315.350995197987</c:v>
                </c:pt>
                <c:pt idx="162">
                  <c:v>11406.323681313923</c:v>
                </c:pt>
                <c:pt idx="163">
                  <c:v>11497.296470813813</c:v>
                </c:pt>
                <c:pt idx="164">
                  <c:v>11588.26936185442</c:v>
                </c:pt>
                <c:pt idx="165">
                  <c:v>11679.242352636094</c:v>
                </c:pt>
                <c:pt idx="166">
                  <c:v>11770.215441401466</c:v>
                </c:pt>
                <c:pt idx="167">
                  <c:v>11861.188626434159</c:v>
                </c:pt>
                <c:pt idx="168">
                  <c:v>11952.1619060577</c:v>
                </c:pt>
                <c:pt idx="169">
                  <c:v>12043.13527863426</c:v>
                </c:pt>
                <c:pt idx="170">
                  <c:v>12134.108742563643</c:v>
                </c:pt>
                <c:pt idx="171">
                  <c:v>12225.082296282166</c:v>
                </c:pt>
                <c:pt idx="172">
                  <c:v>12316.055938261587</c:v>
                </c:pt>
                <c:pt idx="173">
                  <c:v>12407.029667008199</c:v>
                </c:pt>
                <c:pt idx="174">
                  <c:v>12498.003481061751</c:v>
                </c:pt>
                <c:pt idx="175">
                  <c:v>12588.977378994618</c:v>
                </c:pt>
                <c:pt idx="176">
                  <c:v>12679.951359410847</c:v>
                </c:pt>
                <c:pt idx="177">
                  <c:v>12770.925420945245</c:v>
                </c:pt>
                <c:pt idx="178">
                  <c:v>12861.899562262635</c:v>
                </c:pt>
                <c:pt idx="179">
                  <c:v>12952.873782056919</c:v>
                </c:pt>
                <c:pt idx="180">
                  <c:v>13043.848079050393</c:v>
                </c:pt>
                <c:pt idx="181">
                  <c:v>13134.822451992941</c:v>
                </c:pt>
                <c:pt idx="182">
                  <c:v>13225.796899661244</c:v>
                </c:pt>
                <c:pt idx="183">
                  <c:v>13316.771420858171</c:v>
                </c:pt>
                <c:pt idx="184">
                  <c:v>13407.746014411963</c:v>
                </c:pt>
                <c:pt idx="185">
                  <c:v>13498.720679175673</c:v>
                </c:pt>
                <c:pt idx="186">
                  <c:v>13589.695414026457</c:v>
                </c:pt>
                <c:pt idx="187">
                  <c:v>13680.670217864918</c:v>
                </c:pt>
                <c:pt idx="188">
                  <c:v>13771.64508961458</c:v>
                </c:pt>
                <c:pt idx="189">
                  <c:v>13862.620028221194</c:v>
                </c:pt>
                <c:pt idx="190">
                  <c:v>13953.595032652254</c:v>
                </c:pt>
                <c:pt idx="191">
                  <c:v>14044.570101896412</c:v>
                </c:pt>
                <c:pt idx="192">
                  <c:v>14135.545234962879</c:v>
                </c:pt>
                <c:pt idx="193">
                  <c:v>14226.520430881021</c:v>
                </c:pt>
                <c:pt idx="194">
                  <c:v>14317.495688699721</c:v>
                </c:pt>
                <c:pt idx="195">
                  <c:v>14408.471007487005</c:v>
                </c:pt>
                <c:pt idx="196">
                  <c:v>14499.446386329506</c:v>
                </c:pt>
                <c:pt idx="197">
                  <c:v>14590.421824331966</c:v>
                </c:pt>
                <c:pt idx="198">
                  <c:v>14681.397320616899</c:v>
                </c:pt>
                <c:pt idx="199">
                  <c:v>14772.372874324014</c:v>
                </c:pt>
              </c:numCache>
            </c:numRef>
          </c:yVal>
          <c:smooth val="1"/>
        </c:ser>
        <c:ser>
          <c:idx val="5"/>
          <c:order val="5"/>
          <c:tx>
            <c:v>Horizontal @ LL(500,000)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'INB Plot'!$T$44:$T$45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</c:v>
                </c:pt>
              </c:numCache>
            </c:numRef>
          </c:xVal>
          <c:yVal>
            <c:numRef>
              <c:f>'INB Plot'!$V$44:$V$45</c:f>
              <c:numCache>
                <c:formatCode>General</c:formatCode>
                <c:ptCount val="2"/>
                <c:pt idx="0">
                  <c:v>-567.19664334509389</c:v>
                </c:pt>
                <c:pt idx="1">
                  <c:v>-567.19664334509389</c:v>
                </c:pt>
              </c:numCache>
            </c:numRef>
          </c:yVal>
          <c:smooth val="1"/>
        </c:ser>
        <c:ser>
          <c:idx val="6"/>
          <c:order val="6"/>
          <c:tx>
            <c:v>Horizontal @ UL(500,000)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'INB Plot'!$T$44:$T$45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</c:v>
                </c:pt>
              </c:numCache>
            </c:numRef>
          </c:xVal>
          <c:yVal>
            <c:numRef>
              <c:f>'INB Plot'!$W$44:$W$45</c:f>
              <c:numCache>
                <c:formatCode>General</c:formatCode>
                <c:ptCount val="2"/>
                <c:pt idx="0">
                  <c:v>5584.4126433450801</c:v>
                </c:pt>
                <c:pt idx="1">
                  <c:v>5584.4126433450801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032120"/>
        <c:axId val="259036600"/>
      </c:scatterChart>
      <c:valAx>
        <c:axId val="259032120"/>
        <c:scaling>
          <c:orientation val="minMax"/>
          <c:max val="10000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59036600"/>
        <c:crossesAt val="0"/>
        <c:crossBetween val="midCat"/>
        <c:majorUnit val="250000"/>
      </c:valAx>
      <c:valAx>
        <c:axId val="259036600"/>
        <c:scaling>
          <c:orientation val="minMax"/>
          <c:max val="12000"/>
          <c:min val="-5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59032120"/>
        <c:crossesAt val="0"/>
        <c:crossBetween val="midCat"/>
        <c:majorUnit val="2000"/>
        <c:minorUnit val="2.0000000000000052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3846153846286"/>
          <c:y val="0.23245663817639547"/>
          <c:w val="0.73076923076923073"/>
          <c:h val="0.62500133849314043"/>
        </c:manualLayout>
      </c:layout>
      <c:scatterChart>
        <c:scatterStyle val="smoothMarker"/>
        <c:varyColors val="0"/>
        <c:ser>
          <c:idx val="3"/>
          <c:order val="0"/>
          <c:tx>
            <c:v>EVSI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Plots'!$J$52:$J$517</c:f>
              <c:numCache>
                <c:formatCode>#,##0</c:formatCode>
                <c:ptCount val="466"/>
                <c:pt idx="0">
                  <c:v>897836.50111388764</c:v>
                </c:pt>
                <c:pt idx="1">
                  <c:v>926333.22616221104</c:v>
                </c:pt>
                <c:pt idx="2">
                  <c:v>959093.88886638568</c:v>
                </c:pt>
                <c:pt idx="3">
                  <c:v>995635.60342200217</c:v>
                </c:pt>
                <c:pt idx="4">
                  <c:v>1035527.5450289781</c:v>
                </c:pt>
                <c:pt idx="5">
                  <c:v>1078384.4319367055</c:v>
                </c:pt>
                <c:pt idx="6">
                  <c:v>1123861.0175978509</c:v>
                </c:pt>
                <c:pt idx="7">
                  <c:v>1171647.3962643931</c:v>
                </c:pt>
                <c:pt idx="8">
                  <c:v>1221464.9719450704</c:v>
                </c:pt>
                <c:pt idx="9">
                  <c:v>1273062.9745033632</c:v>
                </c:pt>
                <c:pt idx="10">
                  <c:v>1326215.4316389882</c:v>
                </c:pt>
                <c:pt idx="11">
                  <c:v>1380718.5241600217</c:v>
                </c:pt>
                <c:pt idx="12">
                  <c:v>1436388.2660976928</c:v>
                </c:pt>
                <c:pt idx="13">
                  <c:v>1493058.4620795699</c:v>
                </c:pt>
                <c:pt idx="14">
                  <c:v>1550578.9028264687</c:v>
                </c:pt>
                <c:pt idx="15">
                  <c:v>1608813.7662901545</c:v>
                </c:pt>
                <c:pt idx="16">
                  <c:v>1667640.197246287</c:v>
                </c:pt>
                <c:pt idx="17">
                  <c:v>1726947.0424194715</c:v>
                </c:pt>
                <c:pt idx="18">
                  <c:v>1786633.7216835518</c:v>
                </c:pt>
                <c:pt idx="19">
                  <c:v>1846609.2187221095</c:v>
                </c:pt>
                <c:pt idx="20">
                  <c:v>1906791.1768861066</c:v>
                </c:pt>
                <c:pt idx="21">
                  <c:v>1967105.0879454596</c:v>
                </c:pt>
                <c:pt idx="22">
                  <c:v>2027483.5630769068</c:v>
                </c:pt>
                <c:pt idx="23">
                  <c:v>2087865.6768197992</c:v>
                </c:pt>
                <c:pt idx="24">
                  <c:v>2148196.3759123324</c:v>
                </c:pt>
                <c:pt idx="25">
                  <c:v>2208425.9459282607</c:v>
                </c:pt>
                <c:pt idx="26">
                  <c:v>2268509.5294995941</c:v>
                </c:pt>
                <c:pt idx="27">
                  <c:v>2328406.6906547481</c:v>
                </c:pt>
                <c:pt idx="28">
                  <c:v>2388081.0204461669</c:v>
                </c:pt>
                <c:pt idx="29">
                  <c:v>2447499.7796008145</c:v>
                </c:pt>
                <c:pt idx="30">
                  <c:v>2506633.5744125689</c:v>
                </c:pt>
                <c:pt idx="31">
                  <c:v>2565456.0625211447</c:v>
                </c:pt>
                <c:pt idx="32">
                  <c:v>2623943.6855934658</c:v>
                </c:pt>
                <c:pt idx="33">
                  <c:v>2682075.4262500112</c:v>
                </c:pt>
                <c:pt idx="34">
                  <c:v>2739832.5868650055</c:v>
                </c:pt>
                <c:pt idx="35">
                  <c:v>2797198.5881232591</c:v>
                </c:pt>
                <c:pt idx="36">
                  <c:v>2854158.7854381511</c:v>
                </c:pt>
                <c:pt idx="37">
                  <c:v>2910700.3015344376</c:v>
                </c:pt>
                <c:pt idx="38">
                  <c:v>2966811.8736732337</c:v>
                </c:pt>
                <c:pt idx="39">
                  <c:v>3022483.7141526337</c:v>
                </c:pt>
                <c:pt idx="40">
                  <c:v>3077707.3828552235</c:v>
                </c:pt>
                <c:pt idx="41">
                  <c:v>3132475.6707365694</c:v>
                </c:pt>
                <c:pt idx="42">
                  <c:v>3186782.4932587426</c:v>
                </c:pt>
                <c:pt idx="43">
                  <c:v>3240622.7928702366</c:v>
                </c:pt>
                <c:pt idx="44">
                  <c:v>3293992.4497210328</c:v>
                </c:pt>
                <c:pt idx="45">
                  <c:v>3346888.1998807234</c:v>
                </c:pt>
                <c:pt idx="46">
                  <c:v>3399307.5603960901</c:v>
                </c:pt>
                <c:pt idx="47">
                  <c:v>3451248.7605886478</c:v>
                </c:pt>
                <c:pt idx="48">
                  <c:v>3502710.679048595</c:v>
                </c:pt>
                <c:pt idx="49">
                  <c:v>3553692.7858322663</c:v>
                </c:pt>
                <c:pt idx="50">
                  <c:v>3604195.0894157202</c:v>
                </c:pt>
                <c:pt idx="51">
                  <c:v>3654218.0879985425</c:v>
                </c:pt>
                <c:pt idx="52">
                  <c:v>3703762.7247883221</c:v>
                </c:pt>
                <c:pt idx="53">
                  <c:v>3752830.3469304633</c:v>
                </c:pt>
                <c:pt idx="54">
                  <c:v>3801422.6677771495</c:v>
                </c:pt>
                <c:pt idx="55">
                  <c:v>3849541.732217459</c:v>
                </c:pt>
                <c:pt idx="56">
                  <c:v>3897189.8848147588</c:v>
                </c:pt>
                <c:pt idx="57">
                  <c:v>3944369.7405198272</c:v>
                </c:pt>
                <c:pt idx="58">
                  <c:v>3991084.1577483159</c:v>
                </c:pt>
                <c:pt idx="59">
                  <c:v>4037336.2136301049</c:v>
                </c:pt>
                <c:pt idx="60">
                  <c:v>4083129.1812536237</c:v>
                </c:pt>
                <c:pt idx="61">
                  <c:v>4128466.5087442934</c:v>
                </c:pt>
                <c:pt idx="62">
                  <c:v>4173351.8000294138</c:v>
                </c:pt>
                <c:pt idx="63">
                  <c:v>4217788.7971545989</c:v>
                </c:pt>
                <c:pt idx="64">
                  <c:v>4261781.3640277032</c:v>
                </c:pt>
                <c:pt idx="65">
                  <c:v>4305333.4714774508</c:v>
                </c:pt>
                <c:pt idx="66">
                  <c:v>4348449.183522149</c:v>
                </c:pt>
                <c:pt idx="67">
                  <c:v>4391132.6447536973</c:v>
                </c:pt>
                <c:pt idx="68">
                  <c:v>4433388.0687487917</c:v>
                </c:pt>
                <c:pt idx="69">
                  <c:v>4475219.7274274714</c:v>
                </c:pt>
                <c:pt idx="70">
                  <c:v>4516631.9412847012</c:v>
                </c:pt>
                <c:pt idx="71">
                  <c:v>4557629.0704273582</c:v>
                </c:pt>
                <c:pt idx="72">
                  <c:v>4598215.5063539147</c:v>
                </c:pt>
                <c:pt idx="73">
                  <c:v>4638395.6644197199</c:v>
                </c:pt>
                <c:pt idx="74">
                  <c:v>4678173.9769345401</c:v>
                </c:pt>
                <c:pt idx="75">
                  <c:v>4717554.8868442671</c:v>
                </c:pt>
                <c:pt idx="76">
                  <c:v>4756542.8419509968</c:v>
                </c:pt>
                <c:pt idx="77">
                  <c:v>4795142.2896313714</c:v>
                </c:pt>
                <c:pt idx="78">
                  <c:v>4833357.672013903</c:v>
                </c:pt>
                <c:pt idx="79">
                  <c:v>4871193.4215808949</c:v>
                </c:pt>
                <c:pt idx="80">
                  <c:v>4908653.9571622014</c:v>
                </c:pt>
                <c:pt idx="81">
                  <c:v>4945743.6802908657</c:v>
                </c:pt>
                <c:pt idx="82">
                  <c:v>4982466.9718933506</c:v>
                </c:pt>
                <c:pt idx="83">
                  <c:v>5018828.1892882977</c:v>
                </c:pt>
                <c:pt idx="84">
                  <c:v>5054831.6634707702</c:v>
                </c:pt>
                <c:pt idx="85">
                  <c:v>5090481.6966599934</c:v>
                </c:pt>
                <c:pt idx="86">
                  <c:v>5125782.5600901758</c:v>
                </c:pt>
                <c:pt idx="87">
                  <c:v>5160738.4920263691</c:v>
                </c:pt>
                <c:pt idx="88">
                  <c:v>5195353.6959877443</c:v>
                </c:pt>
                <c:pt idx="89">
                  <c:v>5229632.3391622799</c:v>
                </c:pt>
                <c:pt idx="90">
                  <c:v>5263578.5509987213</c:v>
                </c:pt>
                <c:pt idx="91">
                  <c:v>5297196.4219612712</c:v>
                </c:pt>
                <c:pt idx="92">
                  <c:v>5330490.0024353797</c:v>
                </c:pt>
                <c:pt idx="93">
                  <c:v>5363463.3017719667</c:v>
                </c:pt>
                <c:pt idx="94">
                  <c:v>5396120.2874602117</c:v>
                </c:pt>
                <c:pt idx="95">
                  <c:v>5428464.8844180843</c:v>
                </c:pt>
                <c:pt idx="96">
                  <c:v>5460500.9743918255</c:v>
                </c:pt>
                <c:pt idx="97">
                  <c:v>5492232.3954555765</c:v>
                </c:pt>
                <c:pt idx="98">
                  <c:v>5523662.9416033039</c:v>
                </c:pt>
                <c:pt idx="99">
                  <c:v>5554796.3624254232</c:v>
                </c:pt>
                <c:pt idx="100">
                  <c:v>5585636.3628636179</c:v>
                </c:pt>
                <c:pt idx="101">
                  <c:v>5616186.603037131</c:v>
                </c:pt>
                <c:pt idx="102">
                  <c:v>5646450.6981350109</c:v>
                </c:pt>
                <c:pt idx="103">
                  <c:v>5676432.2183684902</c:v>
                </c:pt>
                <c:pt idx="104">
                  <c:v>5706134.6889788145</c:v>
                </c:pt>
                <c:pt idx="105">
                  <c:v>5735561.5902955979</c:v>
                </c:pt>
                <c:pt idx="106">
                  <c:v>5764716.3578414228</c:v>
                </c:pt>
                <c:pt idx="107">
                  <c:v>5793602.3824787233</c:v>
                </c:pt>
                <c:pt idx="108">
                  <c:v>5822223.0105949724</c:v>
                </c:pt>
                <c:pt idx="109">
                  <c:v>5850581.5443233615</c:v>
                </c:pt>
                <c:pt idx="110">
                  <c:v>5878681.2417947128</c:v>
                </c:pt>
                <c:pt idx="111">
                  <c:v>5906525.3174187848</c:v>
                </c:pt>
                <c:pt idx="112">
                  <c:v>5934116.9421913465</c:v>
                </c:pt>
                <c:pt idx="113">
                  <c:v>5961459.2440251112</c:v>
                </c:pt>
                <c:pt idx="114">
                  <c:v>5988555.3081015479</c:v>
                </c:pt>
                <c:pt idx="115">
                  <c:v>6015408.1772420257</c:v>
                </c:pt>
                <c:pt idx="116">
                  <c:v>6042020.8522957517</c:v>
                </c:pt>
                <c:pt idx="117">
                  <c:v>6068396.2925428282</c:v>
                </c:pt>
                <c:pt idx="118">
                  <c:v>6094537.4161109002</c:v>
                </c:pt>
                <c:pt idx="119">
                  <c:v>6120447.1004033154</c:v>
                </c:pt>
                <c:pt idx="120">
                  <c:v>6146128.1825377587</c:v>
                </c:pt>
                <c:pt idx="121">
                  <c:v>6171583.4597936636</c:v>
                </c:pt>
                <c:pt idx="122">
                  <c:v>6196815.6900675511</c:v>
                </c:pt>
                <c:pt idx="123">
                  <c:v>6221827.5923344744</c:v>
                </c:pt>
                <c:pt idx="124">
                  <c:v>6246621.8471151749</c:v>
                </c:pt>
                <c:pt idx="125">
                  <c:v>6271201.096947453</c:v>
                </c:pt>
                <c:pt idx="126">
                  <c:v>6295567.9468612066</c:v>
                </c:pt>
                <c:pt idx="127">
                  <c:v>6319724.9648559634</c:v>
                </c:pt>
                <c:pt idx="128">
                  <c:v>6343674.6823802097</c:v>
                </c:pt>
                <c:pt idx="129">
                  <c:v>6367419.5948122172</c:v>
                </c:pt>
                <c:pt idx="130">
                  <c:v>6390962.1619409062</c:v>
                </c:pt>
                <c:pt idx="131">
                  <c:v>6414304.808446846</c:v>
                </c:pt>
                <c:pt idx="132">
                  <c:v>6437449.9243825842</c:v>
                </c:pt>
                <c:pt idx="133">
                  <c:v>6460399.8656516997</c:v>
                </c:pt>
                <c:pt idx="134">
                  <c:v>6483156.9544862714</c:v>
                </c:pt>
                <c:pt idx="135">
                  <c:v>6505723.479922263</c:v>
                </c:pt>
                <c:pt idx="136">
                  <c:v>6528101.6982724285</c:v>
                </c:pt>
                <c:pt idx="137">
                  <c:v>6550293.833596386</c:v>
                </c:pt>
                <c:pt idx="138">
                  <c:v>6572302.0781678194</c:v>
                </c:pt>
                <c:pt idx="139">
                  <c:v>6594128.5929377712</c:v>
                </c:pt>
                <c:pt idx="140">
                  <c:v>6615775.5079946863</c:v>
                </c:pt>
                <c:pt idx="141">
                  <c:v>6637244.9230204215</c:v>
                </c:pt>
                <c:pt idx="142">
                  <c:v>6658538.9077420328</c:v>
                </c:pt>
                <c:pt idx="143">
                  <c:v>6679659.5023793578</c:v>
                </c:pt>
                <c:pt idx="144">
                  <c:v>6700608.7180881305</c:v>
                </c:pt>
                <c:pt idx="145">
                  <c:v>6721388.5373982834</c:v>
                </c:pt>
                <c:pt idx="146">
                  <c:v>6742000.9146477543</c:v>
                </c:pt>
                <c:pt idx="147">
                  <c:v>6762447.7764112158</c:v>
                </c:pt>
                <c:pt idx="148">
                  <c:v>6782731.0219239164</c:v>
                </c:pt>
                <c:pt idx="149">
                  <c:v>6802852.5235003894</c:v>
                </c:pt>
                <c:pt idx="150">
                  <c:v>6822814.1269481312</c:v>
                </c:pt>
                <c:pt idx="151">
                  <c:v>6842617.6519760108</c:v>
                </c:pt>
                <c:pt idx="152">
                  <c:v>6862264.8925974807</c:v>
                </c:pt>
                <c:pt idx="153">
                  <c:v>6881757.6175283268</c:v>
                </c:pt>
                <c:pt idx="154">
                  <c:v>6901097.5705794226</c:v>
                </c:pt>
                <c:pt idx="155">
                  <c:v>6920286.4710440245</c:v>
                </c:pt>
                <c:pt idx="156">
                  <c:v>6939326.014079337</c:v>
                </c:pt>
                <c:pt idx="157">
                  <c:v>6958217.8710835408</c:v>
                </c:pt>
                <c:pt idx="158">
                  <c:v>6976963.6900666039</c:v>
                </c:pt>
                <c:pt idx="159">
                  <c:v>6995565.0960163344</c:v>
                </c:pt>
                <c:pt idx="160">
                  <c:v>7014023.6912588822</c:v>
                </c:pt>
                <c:pt idx="161">
                  <c:v>7032341.0558139617</c:v>
                </c:pt>
                <c:pt idx="162">
                  <c:v>7050518.7477447623</c:v>
                </c:pt>
                <c:pt idx="163">
                  <c:v>7068558.3035027236</c:v>
                </c:pt>
                <c:pt idx="164">
                  <c:v>7086461.2382668322</c:v>
                </c:pt>
                <c:pt idx="165">
                  <c:v>7104229.0462780716</c:v>
                </c:pt>
                <c:pt idx="166">
                  <c:v>7121863.2011683909</c:v>
                </c:pt>
                <c:pt idx="167">
                  <c:v>7139365.1562848557</c:v>
                </c:pt>
                <c:pt idx="168">
                  <c:v>7156736.3450084403</c:v>
                </c:pt>
                <c:pt idx="169">
                  <c:v>7173978.1810681596</c:v>
                </c:pt>
                <c:pt idx="170">
                  <c:v>7191092.0588498609</c:v>
                </c:pt>
                <c:pt idx="171">
                  <c:v>7208079.3537003668</c:v>
                </c:pt>
                <c:pt idx="172">
                  <c:v>7224941.4222266506</c:v>
                </c:pt>
                <c:pt idx="173">
                  <c:v>7241679.6025901809</c:v>
                </c:pt>
                <c:pt idx="174">
                  <c:v>7258295.2147966726</c:v>
                </c:pt>
                <c:pt idx="175">
                  <c:v>7274789.5609808974</c:v>
                </c:pt>
                <c:pt idx="176">
                  <c:v>7291163.9256870216</c:v>
                </c:pt>
                <c:pt idx="177">
                  <c:v>7307419.5761443805</c:v>
                </c:pt>
                <c:pt idx="178">
                  <c:v>7323557.7625387125</c:v>
                </c:pt>
                <c:pt idx="179">
                  <c:v>7339579.7182786912</c:v>
                </c:pt>
                <c:pt idx="180">
                  <c:v>7355486.6602585893</c:v>
                </c:pt>
                <c:pt idx="181">
                  <c:v>7371279.7891161079</c:v>
                </c:pt>
                <c:pt idx="182">
                  <c:v>7386960.289486113</c:v>
                </c:pt>
                <c:pt idx="183">
                  <c:v>7402529.3302502129</c:v>
                </c:pt>
                <c:pt idx="184">
                  <c:v>7417988.0647821343</c:v>
                </c:pt>
                <c:pt idx="185">
                  <c:v>7433337.6311889878</c:v>
                </c:pt>
                <c:pt idx="186">
                  <c:v>7448579.1525485152</c:v>
                </c:pt>
                <c:pt idx="187">
                  <c:v>7463713.7371423924</c:v>
                </c:pt>
                <c:pt idx="188">
                  <c:v>7478742.4786855234</c:v>
                </c:pt>
                <c:pt idx="189">
                  <c:v>7493666.4565517055</c:v>
                </c:pt>
                <c:pt idx="190">
                  <c:v>7508486.7359951688</c:v>
                </c:pt>
                <c:pt idx="191">
                  <c:v>7523204.3683688417</c:v>
                </c:pt>
                <c:pt idx="192">
                  <c:v>7537820.3913384834</c:v>
                </c:pt>
                <c:pt idx="193">
                  <c:v>7552335.8290933976</c:v>
                </c:pt>
                <c:pt idx="194">
                  <c:v>7566751.6925537735</c:v>
                </c:pt>
                <c:pt idx="195">
                  <c:v>7581068.9795742454</c:v>
                </c:pt>
                <c:pt idx="196">
                  <c:v>7595288.6751441779</c:v>
                </c:pt>
                <c:pt idx="197">
                  <c:v>7609411.7515845159</c:v>
                </c:pt>
                <c:pt idx="198">
                  <c:v>7623439.1687413482</c:v>
                </c:pt>
                <c:pt idx="199">
                  <c:v>7637371.8741761278</c:v>
                </c:pt>
                <c:pt idx="200">
                  <c:v>7651210.8033528123</c:v>
                </c:pt>
                <c:pt idx="201">
                  <c:v>7664956.8798217149</c:v>
                </c:pt>
                <c:pt idx="202">
                  <c:v>7678611.015400283</c:v>
                </c:pt>
                <c:pt idx="203">
                  <c:v>7692174.1103509329</c:v>
                </c:pt>
                <c:pt idx="204">
                  <c:v>7705647.0535556246</c:v>
                </c:pt>
                <c:pt idx="205">
                  <c:v>7719030.7226878591</c:v>
                </c:pt>
                <c:pt idx="206">
                  <c:v>7732325.9843813954</c:v>
                </c:pt>
                <c:pt idx="207">
                  <c:v>7745533.6943964725</c:v>
                </c:pt>
                <c:pt idx="208">
                  <c:v>7758654.6977828601</c:v>
                </c:pt>
                <c:pt idx="209">
                  <c:v>7771689.8290404696</c:v>
                </c:pt>
                <c:pt idx="210">
                  <c:v>7784639.9122772254</c:v>
                </c:pt>
                <c:pt idx="211">
                  <c:v>7797505.7613640772</c:v>
                </c:pt>
                <c:pt idx="212">
                  <c:v>7810288.1800875282</c:v>
                </c:pt>
                <c:pt idx="213">
                  <c:v>7822987.9622997558</c:v>
                </c:pt>
                <c:pt idx="214">
                  <c:v>7835605.8920658929</c:v>
                </c:pt>
                <c:pt idx="215">
                  <c:v>7848142.7438091263</c:v>
                </c:pt>
                <c:pt idx="216">
                  <c:v>7860599.2824532306</c:v>
                </c:pt>
                <c:pt idx="217">
                  <c:v>7872976.2635625955</c:v>
                </c:pt>
                <c:pt idx="218">
                  <c:v>7885274.4334802749</c:v>
                </c:pt>
                <c:pt idx="219">
                  <c:v>7897494.5294634094</c:v>
                </c:pt>
                <c:pt idx="220">
                  <c:v>7909637.2798163854</c:v>
                </c:pt>
                <c:pt idx="221">
                  <c:v>7921703.404021957</c:v>
                </c:pt>
                <c:pt idx="222">
                  <c:v>7933693.6128701307</c:v>
                </c:pt>
                <c:pt idx="223">
                  <c:v>7945608.6085848501</c:v>
                </c:pt>
                <c:pt idx="224">
                  <c:v>7957449.0849485071</c:v>
                </c:pt>
                <c:pt idx="225">
                  <c:v>7969215.7274246812</c:v>
                </c:pt>
                <c:pt idx="226">
                  <c:v>7980909.2132784417</c:v>
                </c:pt>
                <c:pt idx="227">
                  <c:v>7992530.2116949437</c:v>
                </c:pt>
                <c:pt idx="228">
                  <c:v>8004079.3838960351</c:v>
                </c:pt>
                <c:pt idx="229">
                  <c:v>8015557.3832548158</c:v>
                </c:pt>
                <c:pt idx="230">
                  <c:v>8026964.8554083435</c:v>
                </c:pt>
                <c:pt idx="231">
                  <c:v>8038302.4383686306</c:v>
                </c:pt>
                <c:pt idx="232">
                  <c:v>8049570.7626316464</c:v>
                </c:pt>
                <c:pt idx="233">
                  <c:v>8060770.4512845865</c:v>
                </c:pt>
                <c:pt idx="234">
                  <c:v>8071902.1201113155</c:v>
                </c:pt>
                <c:pt idx="235">
                  <c:v>8082966.377696367</c:v>
                </c:pt>
                <c:pt idx="236">
                  <c:v>8093963.8255268307</c:v>
                </c:pt>
                <c:pt idx="237">
                  <c:v>8104895.0580927823</c:v>
                </c:pt>
                <c:pt idx="238">
                  <c:v>8115760.6629862385</c:v>
                </c:pt>
                <c:pt idx="239">
                  <c:v>8126561.2209981885</c:v>
                </c:pt>
                <c:pt idx="240">
                  <c:v>8137297.3062143018</c:v>
                </c:pt>
                <c:pt idx="241">
                  <c:v>8147969.4861088814</c:v>
                </c:pt>
                <c:pt idx="242">
                  <c:v>8158578.3216374321</c:v>
                </c:pt>
                <c:pt idx="243">
                  <c:v>8169124.3673277786</c:v>
                </c:pt>
                <c:pt idx="244">
                  <c:v>8179608.1713695899</c:v>
                </c:pt>
                <c:pt idx="245">
                  <c:v>8190030.2757024309</c:v>
                </c:pt>
                <c:pt idx="246">
                  <c:v>8200391.2161025219</c:v>
                </c:pt>
                <c:pt idx="247">
                  <c:v>8210691.5222681779</c:v>
                </c:pt>
                <c:pt idx="248">
                  <c:v>8220931.7179035349</c:v>
                </c:pt>
                <c:pt idx="249">
                  <c:v>8231112.3208013596</c:v>
                </c:pt>
                <c:pt idx="250">
                  <c:v>8241233.8429241944</c:v>
                </c:pt>
                <c:pt idx="251">
                  <c:v>8251296.7904845206</c:v>
                </c:pt>
                <c:pt idx="252">
                  <c:v>8261301.6640232448</c:v>
                </c:pt>
                <c:pt idx="253">
                  <c:v>8271248.9584873999</c:v>
                </c:pt>
                <c:pt idx="254">
                  <c:v>8281139.1633062605</c:v>
                </c:pt>
                <c:pt idx="255">
                  <c:v>8290972.7624664586</c:v>
                </c:pt>
                <c:pt idx="256">
                  <c:v>8300750.2345856661</c:v>
                </c:pt>
                <c:pt idx="257">
                  <c:v>8310472.052985548</c:v>
                </c:pt>
                <c:pt idx="258">
                  <c:v>8320138.6857630918</c:v>
                </c:pt>
                <c:pt idx="259">
                  <c:v>8329750.5958611947</c:v>
                </c:pt>
                <c:pt idx="260">
                  <c:v>8339308.2411376983</c:v>
                </c:pt>
                <c:pt idx="261">
                  <c:v>8348812.0744339898</c:v>
                </c:pt>
                <c:pt idx="262">
                  <c:v>8358262.5436418839</c:v>
                </c:pt>
                <c:pt idx="263">
                  <c:v>8367660.0917699439</c:v>
                </c:pt>
                <c:pt idx="264">
                  <c:v>8377005.1570083285</c:v>
                </c:pt>
                <c:pt idx="265">
                  <c:v>8386298.1727930997</c:v>
                </c:pt>
                <c:pt idx="266">
                  <c:v>8395539.5678692367</c:v>
                </c:pt>
                <c:pt idx="267">
                  <c:v>8404729.766352674</c:v>
                </c:pt>
                <c:pt idx="268">
                  <c:v>8413869.187791476</c:v>
                </c:pt>
                <c:pt idx="269">
                  <c:v>8422958.2472261544</c:v>
                </c:pt>
                <c:pt idx="270">
                  <c:v>8431997.3552488256</c:v>
                </c:pt>
                <c:pt idx="271">
                  <c:v>8440986.9180615749</c:v>
                </c:pt>
                <c:pt idx="272">
                  <c:v>8449927.3375340179</c:v>
                </c:pt>
                <c:pt idx="273">
                  <c:v>8458819.011259852</c:v>
                </c:pt>
                <c:pt idx="274">
                  <c:v>8467662.3326125517</c:v>
                </c:pt>
                <c:pt idx="275">
                  <c:v>8476457.6908003241</c:v>
                </c:pt>
                <c:pt idx="276">
                  <c:v>8485205.4709201455</c:v>
                </c:pt>
                <c:pt idx="277">
                  <c:v>8493906.0540108643</c:v>
                </c:pt>
                <c:pt idx="278">
                  <c:v>8502559.8171058167</c:v>
                </c:pt>
                <c:pt idx="279">
                  <c:v>8511167.1332843434</c:v>
                </c:pt>
                <c:pt idx="280">
                  <c:v>8519728.3717225585</c:v>
                </c:pt>
                <c:pt idx="281">
                  <c:v>8528243.897743715</c:v>
                </c:pt>
                <c:pt idx="282">
                  <c:v>8536714.07286717</c:v>
                </c:pt>
                <c:pt idx="283">
                  <c:v>8545139.2548572626</c:v>
                </c:pt>
                <c:pt idx="284">
                  <c:v>8553519.7977710217</c:v>
                </c:pt>
                <c:pt idx="285">
                  <c:v>8561856.0520054139</c:v>
                </c:pt>
                <c:pt idx="286">
                  <c:v>8570148.3643436618</c:v>
                </c:pt>
                <c:pt idx="287">
                  <c:v>8578397.0780011658</c:v>
                </c:pt>
                <c:pt idx="288">
                  <c:v>8586602.5326704402</c:v>
                </c:pt>
                <c:pt idx="289">
                  <c:v>8594765.064565571</c:v>
                </c:pt>
                <c:pt idx="290">
                  <c:v>8602885.0064659528</c:v>
                </c:pt>
                <c:pt idx="291">
                  <c:v>8610962.6877594274</c:v>
                </c:pt>
                <c:pt idx="292">
                  <c:v>8618998.4344847444</c:v>
                </c:pt>
                <c:pt idx="293">
                  <c:v>8626992.5693733245</c:v>
                </c:pt>
                <c:pt idx="294">
                  <c:v>8634945.4118906111</c:v>
                </c:pt>
                <c:pt idx="295">
                  <c:v>8642857.278276613</c:v>
                </c:pt>
                <c:pt idx="296">
                  <c:v>8650728.4815860055</c:v>
                </c:pt>
                <c:pt idx="297">
                  <c:v>8658559.331727488</c:v>
                </c:pt>
                <c:pt idx="298">
                  <c:v>8666350.1355027314</c:v>
                </c:pt>
                <c:pt idx="299">
                  <c:v>8674101.1966446713</c:v>
                </c:pt>
                <c:pt idx="300">
                  <c:v>8681812.8158552498</c:v>
                </c:pt>
                <c:pt idx="301">
                  <c:v>8689485.2908426076</c:v>
                </c:pt>
                <c:pt idx="302">
                  <c:v>8697118.9163577799</c:v>
                </c:pt>
                <c:pt idx="303">
                  <c:v>8704713.9842308797</c:v>
                </c:pt>
                <c:pt idx="304">
                  <c:v>8712270.7834066339</c:v>
                </c:pt>
                <c:pt idx="305">
                  <c:v>8719789.5999795347</c:v>
                </c:pt>
                <c:pt idx="306">
                  <c:v>8727270.7172284499</c:v>
                </c:pt>
                <c:pt idx="307">
                  <c:v>8734714.4156507794</c:v>
                </c:pt>
                <c:pt idx="308">
                  <c:v>8742120.9729959499</c:v>
                </c:pt>
                <c:pt idx="309">
                  <c:v>8749490.6642987356</c:v>
                </c:pt>
                <c:pt idx="310">
                  <c:v>8756823.7619117443</c:v>
                </c:pt>
                <c:pt idx="311">
                  <c:v>8764120.5355378706</c:v>
                </c:pt>
                <c:pt idx="312">
                  <c:v>8771381.2522617765</c:v>
                </c:pt>
                <c:pt idx="313">
                  <c:v>8778606.176581461</c:v>
                </c:pt>
                <c:pt idx="314">
                  <c:v>8785795.5704389159</c:v>
                </c:pt>
                <c:pt idx="315">
                  <c:v>8792949.6932506822</c:v>
                </c:pt>
                <c:pt idx="316">
                  <c:v>8800068.8019378651</c:v>
                </c:pt>
                <c:pt idx="317">
                  <c:v>8807153.1509555615</c:v>
                </c:pt>
                <c:pt idx="318">
                  <c:v>8814202.9923222456</c:v>
                </c:pt>
                <c:pt idx="319">
                  <c:v>8821218.5756484121</c:v>
                </c:pt>
                <c:pt idx="320">
                  <c:v>8828200.1481649764</c:v>
                </c:pt>
                <c:pt idx="321">
                  <c:v>8835147.9547511935</c:v>
                </c:pt>
                <c:pt idx="322">
                  <c:v>8842062.2379623018</c:v>
                </c:pt>
                <c:pt idx="323">
                  <c:v>8848943.2380566951</c:v>
                </c:pt>
                <c:pt idx="324">
                  <c:v>8855791.1930226777</c:v>
                </c:pt>
                <c:pt idx="325">
                  <c:v>8862606.3386051655</c:v>
                </c:pt>
                <c:pt idx="326">
                  <c:v>8869388.9083313886</c:v>
                </c:pt>
                <c:pt idx="327">
                  <c:v>8876139.1335370354</c:v>
                </c:pt>
                <c:pt idx="328">
                  <c:v>8882857.2433912531</c:v>
                </c:pt>
                <c:pt idx="329">
                  <c:v>8889543.464921955</c:v>
                </c:pt>
                <c:pt idx="330">
                  <c:v>8896198.0230404027</c:v>
                </c:pt>
                <c:pt idx="331">
                  <c:v>8902821.1405655649</c:v>
                </c:pt>
                <c:pt idx="332">
                  <c:v>8909413.0382481515</c:v>
                </c:pt>
                <c:pt idx="333">
                  <c:v>8915973.9347943086</c:v>
                </c:pt>
                <c:pt idx="334">
                  <c:v>8922504.0468889661</c:v>
                </c:pt>
                <c:pt idx="335">
                  <c:v>8929003.5892189108</c:v>
                </c:pt>
                <c:pt idx="336">
                  <c:v>8935472.7744956221</c:v>
                </c:pt>
                <c:pt idx="337">
                  <c:v>8941911.8134775758</c:v>
                </c:pt>
                <c:pt idx="338">
                  <c:v>8948320.9149924405</c:v>
                </c:pt>
                <c:pt idx="339">
                  <c:v>8954700.2859589607</c:v>
                </c:pt>
                <c:pt idx="340">
                  <c:v>8961050.1314085033</c:v>
                </c:pt>
                <c:pt idx="341">
                  <c:v>8967370.6545062475</c:v>
                </c:pt>
                <c:pt idx="342">
                  <c:v>8973662.0565722343</c:v>
                </c:pt>
                <c:pt idx="343">
                  <c:v>8979924.5371020436</c:v>
                </c:pt>
                <c:pt idx="344">
                  <c:v>8986158.2937872261</c:v>
                </c:pt>
                <c:pt idx="345">
                  <c:v>8992363.5225354992</c:v>
                </c:pt>
                <c:pt idx="346">
                  <c:v>8998540.4174904842</c:v>
                </c:pt>
                <c:pt idx="347">
                  <c:v>9004689.1710516121</c:v>
                </c:pt>
                <c:pt idx="348">
                  <c:v>9010809.9738931935</c:v>
                </c:pt>
                <c:pt idx="349">
                  <c:v>9016903.0149837229</c:v>
                </c:pt>
                <c:pt idx="350">
                  <c:v>9022968.481604632</c:v>
                </c:pt>
                <c:pt idx="351">
                  <c:v>9029006.5593690593</c:v>
                </c:pt>
                <c:pt idx="352">
                  <c:v>9035017.4322400093</c:v>
                </c:pt>
                <c:pt idx="353">
                  <c:v>9041001.2825486772</c:v>
                </c:pt>
                <c:pt idx="354">
                  <c:v>9046958.2910122443</c:v>
                </c:pt>
                <c:pt idx="355">
                  <c:v>9052888.6367515344</c:v>
                </c:pt>
                <c:pt idx="356">
                  <c:v>9058792.4973085392</c:v>
                </c:pt>
                <c:pt idx="357">
                  <c:v>9064670.04866351</c:v>
                </c:pt>
                <c:pt idx="358">
                  <c:v>9070521.4652520604</c:v>
                </c:pt>
                <c:pt idx="359">
                  <c:v>9076346.919981841</c:v>
                </c:pt>
                <c:pt idx="360">
                  <c:v>9082146.5842491649</c:v>
                </c:pt>
                <c:pt idx="361">
                  <c:v>9087920.6279552951</c:v>
                </c:pt>
                <c:pt idx="362">
                  <c:v>9093669.2195225824</c:v>
                </c:pt>
                <c:pt idx="363">
                  <c:v>9099392.5259103812</c:v>
                </c:pt>
                <c:pt idx="364">
                  <c:v>9105090.7126309238</c:v>
                </c:pt>
                <c:pt idx="365">
                  <c:v>9110763.9437645655</c:v>
                </c:pt>
                <c:pt idx="366">
                  <c:v>9116412.381975336</c:v>
                </c:pt>
                <c:pt idx="367">
                  <c:v>9122036.18852593</c:v>
                </c:pt>
                <c:pt idx="368">
                  <c:v>9127635.523292752</c:v>
                </c:pt>
                <c:pt idx="369">
                  <c:v>9133210.5447805803</c:v>
                </c:pt>
                <c:pt idx="370">
                  <c:v>9138761.4101372361</c:v>
                </c:pt>
                <c:pt idx="371">
                  <c:v>9144288.2751677446</c:v>
                </c:pt>
                <c:pt idx="372">
                  <c:v>9149791.294348849</c:v>
                </c:pt>
                <c:pt idx="373">
                  <c:v>9155270.6208427697</c:v>
                </c:pt>
                <c:pt idx="374">
                  <c:v>9160726.4065111317</c:v>
                </c:pt>
                <c:pt idx="375">
                  <c:v>9166158.8019287307</c:v>
                </c:pt>
                <c:pt idx="376">
                  <c:v>9171567.9563968554</c:v>
                </c:pt>
                <c:pt idx="377">
                  <c:v>9176954.0179567467</c:v>
                </c:pt>
                <c:pt idx="378">
                  <c:v>9182317.1334027592</c:v>
                </c:pt>
                <c:pt idx="379">
                  <c:v>9187657.4482953437</c:v>
                </c:pt>
                <c:pt idx="380">
                  <c:v>9192975.1069738586</c:v>
                </c:pt>
                <c:pt idx="381">
                  <c:v>9198270.2525693029</c:v>
                </c:pt>
                <c:pt idx="382">
                  <c:v>9203543.0270167682</c:v>
                </c:pt>
                <c:pt idx="383">
                  <c:v>9208793.5710680299</c:v>
                </c:pt>
                <c:pt idx="384">
                  <c:v>9214022.0243034028</c:v>
                </c:pt>
                <c:pt idx="385">
                  <c:v>9219228.5251441356</c:v>
                </c:pt>
                <c:pt idx="386">
                  <c:v>9224413.2108642608</c:v>
                </c:pt>
                <c:pt idx="387">
                  <c:v>9229576.2176022176</c:v>
                </c:pt>
                <c:pt idx="388">
                  <c:v>9234717.6803726759</c:v>
                </c:pt>
                <c:pt idx="389">
                  <c:v>9239837.7330778949</c:v>
                </c:pt>
                <c:pt idx="390">
                  <c:v>9244936.508519249</c:v>
                </c:pt>
                <c:pt idx="391">
                  <c:v>9250014.1384082157</c:v>
                </c:pt>
                <c:pt idx="392">
                  <c:v>9255070.7533776294</c:v>
                </c:pt>
                <c:pt idx="393">
                  <c:v>9260106.4829925727</c:v>
                </c:pt>
                <c:pt idx="394">
                  <c:v>9265121.45576117</c:v>
                </c:pt>
                <c:pt idx="395">
                  <c:v>9270115.7991453018</c:v>
                </c:pt>
                <c:pt idx="396">
                  <c:v>9275089.639571134</c:v>
                </c:pt>
                <c:pt idx="397">
                  <c:v>9280043.1024396364</c:v>
                </c:pt>
                <c:pt idx="398">
                  <c:v>9284976.3121367376</c:v>
                </c:pt>
                <c:pt idx="399">
                  <c:v>9289889.3920435589</c:v>
                </c:pt>
                <c:pt idx="400">
                  <c:v>9294782.4645466059</c:v>
                </c:pt>
                <c:pt idx="401">
                  <c:v>9299655.6510475595</c:v>
                </c:pt>
                <c:pt idx="402">
                  <c:v>9304509.0719730817</c:v>
                </c:pt>
                <c:pt idx="403">
                  <c:v>9309342.8467846606</c:v>
                </c:pt>
                <c:pt idx="404">
                  <c:v>9314157.0939881429</c:v>
                </c:pt>
                <c:pt idx="405">
                  <c:v>9318951.9311430641</c:v>
                </c:pt>
                <c:pt idx="406">
                  <c:v>9323727.4748722911</c:v>
                </c:pt>
                <c:pt idx="407">
                  <c:v>9328483.8408710882</c:v>
                </c:pt>
                <c:pt idx="408">
                  <c:v>9333221.1439162493</c:v>
                </c:pt>
                <c:pt idx="409">
                  <c:v>9337939.4978752285</c:v>
                </c:pt>
                <c:pt idx="410">
                  <c:v>9342639.0157150906</c:v>
                </c:pt>
                <c:pt idx="411">
                  <c:v>9347319.8095112108</c:v>
                </c:pt>
                <c:pt idx="412">
                  <c:v>9351981.9904561788</c:v>
                </c:pt>
                <c:pt idx="413">
                  <c:v>9356625.6688682325</c:v>
                </c:pt>
                <c:pt idx="414">
                  <c:v>9361250.9541999269</c:v>
                </c:pt>
                <c:pt idx="415">
                  <c:v>9365857.9550464898</c:v>
                </c:pt>
                <c:pt idx="416">
                  <c:v>9370446.7791542336</c:v>
                </c:pt>
                <c:pt idx="417">
                  <c:v>9375017.5334286764</c:v>
                </c:pt>
                <c:pt idx="418">
                  <c:v>9379570.3239426967</c:v>
                </c:pt>
                <c:pt idx="419">
                  <c:v>9384105.2559447233</c:v>
                </c:pt>
                <c:pt idx="420">
                  <c:v>9388622.4338664189</c:v>
                </c:pt>
                <c:pt idx="421">
                  <c:v>9393121.9613308534</c:v>
                </c:pt>
                <c:pt idx="422">
                  <c:v>9397603.9411599971</c:v>
                </c:pt>
                <c:pt idx="423">
                  <c:v>9402068.4753825776</c:v>
                </c:pt>
                <c:pt idx="424">
                  <c:v>9406515.6652416345</c:v>
                </c:pt>
                <c:pt idx="425">
                  <c:v>9410945.6112019215</c:v>
                </c:pt>
                <c:pt idx="426">
                  <c:v>9415358.4129575286</c:v>
                </c:pt>
                <c:pt idx="427">
                  <c:v>9419754.1694390159</c:v>
                </c:pt>
                <c:pt idx="428">
                  <c:v>9424132.978820825</c:v>
                </c:pt>
                <c:pt idx="429">
                  <c:v>9428494.9385283384</c:v>
                </c:pt>
                <c:pt idx="430">
                  <c:v>9432840.1452450473</c:v>
                </c:pt>
                <c:pt idx="431">
                  <c:v>9437168.694919508</c:v>
                </c:pt>
                <c:pt idx="432">
                  <c:v>9441480.682772316</c:v>
                </c:pt>
                <c:pt idx="433">
                  <c:v>9445776.2033029385</c:v>
                </c:pt>
                <c:pt idx="434">
                  <c:v>9450055.3502965122</c:v>
                </c:pt>
                <c:pt idx="435">
                  <c:v>9454318.2168304883</c:v>
                </c:pt>
                <c:pt idx="436">
                  <c:v>9458564.8952814005</c:v>
                </c:pt>
                <c:pt idx="437">
                  <c:v>9462795.4773311913</c:v>
                </c:pt>
                <c:pt idx="438">
                  <c:v>9467010.0539739225</c:v>
                </c:pt>
                <c:pt idx="439">
                  <c:v>9471208.7155220173</c:v>
                </c:pt>
                <c:pt idx="440">
                  <c:v>9475391.5516127497</c:v>
                </c:pt>
                <c:pt idx="441">
                  <c:v>9479558.6512143202</c:v>
                </c:pt>
                <c:pt idx="442">
                  <c:v>9483710.1026322134</c:v>
                </c:pt>
                <c:pt idx="443">
                  <c:v>9487845.9935153015</c:v>
                </c:pt>
                <c:pt idx="444">
                  <c:v>9491966.4108618386</c:v>
                </c:pt>
                <c:pt idx="445">
                  <c:v>9496071.4410254583</c:v>
                </c:pt>
                <c:pt idx="446">
                  <c:v>9500161.1697212439</c:v>
                </c:pt>
                <c:pt idx="447">
                  <c:v>9504235.6820313968</c:v>
                </c:pt>
                <c:pt idx="448">
                  <c:v>9508295.0624111835</c:v>
                </c:pt>
                <c:pt idx="449">
                  <c:v>9512339.3946946003</c:v>
                </c:pt>
                <c:pt idx="450">
                  <c:v>9516368.7621000446</c:v>
                </c:pt>
                <c:pt idx="451">
                  <c:v>9520383.247236006</c:v>
                </c:pt>
                <c:pt idx="452">
                  <c:v>9524382.9321064986</c:v>
                </c:pt>
                <c:pt idx="453">
                  <c:v>9528367.8981166538</c:v>
                </c:pt>
                <c:pt idx="454">
                  <c:v>9532338.2260781042</c:v>
                </c:pt>
                <c:pt idx="455">
                  <c:v>9536293.9962143935</c:v>
                </c:pt>
                <c:pt idx="456">
                  <c:v>9540235.288166225</c:v>
                </c:pt>
                <c:pt idx="457">
                  <c:v>9544162.1809968036</c:v>
                </c:pt>
                <c:pt idx="458">
                  <c:v>9548074.7531969305</c:v>
                </c:pt>
                <c:pt idx="459">
                  <c:v>9551973.0826903023</c:v>
                </c:pt>
                <c:pt idx="460">
                  <c:v>9555857.2468384616</c:v>
                </c:pt>
                <c:pt idx="461">
                  <c:v>9559727.3224458396</c:v>
                </c:pt>
                <c:pt idx="462">
                  <c:v>9563583.3857648876</c:v>
                </c:pt>
                <c:pt idx="463">
                  <c:v>9567425.5125008952</c:v>
                </c:pt>
                <c:pt idx="464">
                  <c:v>9571253.7778167538</c:v>
                </c:pt>
                <c:pt idx="465">
                  <c:v>9575068.2563380469</c:v>
                </c:pt>
              </c:numCache>
            </c:numRef>
          </c:yVal>
          <c:smooth val="1"/>
        </c:ser>
        <c:ser>
          <c:idx val="0"/>
          <c:order val="1"/>
          <c:tx>
            <c:v>ETC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Plots'!$K$52:$K$517</c:f>
              <c:numCache>
                <c:formatCode>#,##0</c:formatCode>
                <c:ptCount val="466"/>
                <c:pt idx="0">
                  <c:v>775000</c:v>
                </c:pt>
                <c:pt idx="1">
                  <c:v>790000</c:v>
                </c:pt>
                <c:pt idx="2">
                  <c:v>805000</c:v>
                </c:pt>
                <c:pt idx="3">
                  <c:v>820000</c:v>
                </c:pt>
                <c:pt idx="4">
                  <c:v>835000</c:v>
                </c:pt>
                <c:pt idx="5">
                  <c:v>850000</c:v>
                </c:pt>
                <c:pt idx="6">
                  <c:v>865000</c:v>
                </c:pt>
                <c:pt idx="7">
                  <c:v>880000</c:v>
                </c:pt>
                <c:pt idx="8">
                  <c:v>895000</c:v>
                </c:pt>
                <c:pt idx="9">
                  <c:v>910000</c:v>
                </c:pt>
                <c:pt idx="10">
                  <c:v>925000</c:v>
                </c:pt>
                <c:pt idx="11">
                  <c:v>940000</c:v>
                </c:pt>
                <c:pt idx="12">
                  <c:v>955000</c:v>
                </c:pt>
                <c:pt idx="13">
                  <c:v>970000</c:v>
                </c:pt>
                <c:pt idx="14">
                  <c:v>985000</c:v>
                </c:pt>
                <c:pt idx="15">
                  <c:v>1000000</c:v>
                </c:pt>
                <c:pt idx="16">
                  <c:v>1015000</c:v>
                </c:pt>
                <c:pt idx="17">
                  <c:v>1030000</c:v>
                </c:pt>
                <c:pt idx="18">
                  <c:v>1045000</c:v>
                </c:pt>
                <c:pt idx="19">
                  <c:v>1060000</c:v>
                </c:pt>
                <c:pt idx="20">
                  <c:v>1075000</c:v>
                </c:pt>
                <c:pt idx="21">
                  <c:v>1090000</c:v>
                </c:pt>
                <c:pt idx="22">
                  <c:v>1105000</c:v>
                </c:pt>
                <c:pt idx="23">
                  <c:v>1120000</c:v>
                </c:pt>
                <c:pt idx="24">
                  <c:v>1135000</c:v>
                </c:pt>
                <c:pt idx="25">
                  <c:v>1150000</c:v>
                </c:pt>
                <c:pt idx="26">
                  <c:v>1165000</c:v>
                </c:pt>
                <c:pt idx="27">
                  <c:v>1180000</c:v>
                </c:pt>
                <c:pt idx="28">
                  <c:v>1195000</c:v>
                </c:pt>
                <c:pt idx="29">
                  <c:v>1210000</c:v>
                </c:pt>
                <c:pt idx="30">
                  <c:v>1225000</c:v>
                </c:pt>
                <c:pt idx="31">
                  <c:v>1240000</c:v>
                </c:pt>
                <c:pt idx="32">
                  <c:v>1255000</c:v>
                </c:pt>
                <c:pt idx="33">
                  <c:v>1270000</c:v>
                </c:pt>
                <c:pt idx="34">
                  <c:v>1285000</c:v>
                </c:pt>
                <c:pt idx="35">
                  <c:v>1300000</c:v>
                </c:pt>
                <c:pt idx="36">
                  <c:v>1315000</c:v>
                </c:pt>
                <c:pt idx="37">
                  <c:v>1330000</c:v>
                </c:pt>
                <c:pt idx="38">
                  <c:v>1345000</c:v>
                </c:pt>
                <c:pt idx="39">
                  <c:v>1360000</c:v>
                </c:pt>
                <c:pt idx="40">
                  <c:v>1375000</c:v>
                </c:pt>
                <c:pt idx="41">
                  <c:v>1390000</c:v>
                </c:pt>
                <c:pt idx="42">
                  <c:v>1405000</c:v>
                </c:pt>
                <c:pt idx="43">
                  <c:v>1420000</c:v>
                </c:pt>
                <c:pt idx="44">
                  <c:v>1435000</c:v>
                </c:pt>
                <c:pt idx="45">
                  <c:v>1450000</c:v>
                </c:pt>
                <c:pt idx="46">
                  <c:v>1465000</c:v>
                </c:pt>
                <c:pt idx="47">
                  <c:v>1480000</c:v>
                </c:pt>
                <c:pt idx="48">
                  <c:v>1495000</c:v>
                </c:pt>
                <c:pt idx="49">
                  <c:v>1510000</c:v>
                </c:pt>
                <c:pt idx="50">
                  <c:v>1525000</c:v>
                </c:pt>
                <c:pt idx="51">
                  <c:v>1540000</c:v>
                </c:pt>
                <c:pt idx="52">
                  <c:v>1555000</c:v>
                </c:pt>
                <c:pt idx="53">
                  <c:v>1570000</c:v>
                </c:pt>
                <c:pt idx="54">
                  <c:v>1585000</c:v>
                </c:pt>
                <c:pt idx="55">
                  <c:v>1600000</c:v>
                </c:pt>
                <c:pt idx="56">
                  <c:v>1615000</c:v>
                </c:pt>
                <c:pt idx="57">
                  <c:v>1630000</c:v>
                </c:pt>
                <c:pt idx="58">
                  <c:v>1645000</c:v>
                </c:pt>
                <c:pt idx="59">
                  <c:v>1660000</c:v>
                </c:pt>
                <c:pt idx="60">
                  <c:v>1675000</c:v>
                </c:pt>
                <c:pt idx="61">
                  <c:v>1690000</c:v>
                </c:pt>
                <c:pt idx="62">
                  <c:v>1705000</c:v>
                </c:pt>
                <c:pt idx="63">
                  <c:v>1720000</c:v>
                </c:pt>
                <c:pt idx="64">
                  <c:v>1735000</c:v>
                </c:pt>
                <c:pt idx="65">
                  <c:v>1750000</c:v>
                </c:pt>
                <c:pt idx="66">
                  <c:v>1765000</c:v>
                </c:pt>
                <c:pt idx="67">
                  <c:v>1780000</c:v>
                </c:pt>
                <c:pt idx="68">
                  <c:v>1795000</c:v>
                </c:pt>
                <c:pt idx="69">
                  <c:v>1810000</c:v>
                </c:pt>
                <c:pt idx="70">
                  <c:v>1825000</c:v>
                </c:pt>
                <c:pt idx="71">
                  <c:v>1840000</c:v>
                </c:pt>
                <c:pt idx="72">
                  <c:v>1855000</c:v>
                </c:pt>
                <c:pt idx="73">
                  <c:v>1870000</c:v>
                </c:pt>
                <c:pt idx="74">
                  <c:v>1885000</c:v>
                </c:pt>
                <c:pt idx="75">
                  <c:v>1900000</c:v>
                </c:pt>
                <c:pt idx="76">
                  <c:v>1915000</c:v>
                </c:pt>
                <c:pt idx="77">
                  <c:v>1930000</c:v>
                </c:pt>
                <c:pt idx="78">
                  <c:v>1945000</c:v>
                </c:pt>
                <c:pt idx="79">
                  <c:v>1960000</c:v>
                </c:pt>
                <c:pt idx="80">
                  <c:v>1975000</c:v>
                </c:pt>
                <c:pt idx="81">
                  <c:v>1990000</c:v>
                </c:pt>
                <c:pt idx="82">
                  <c:v>2005000</c:v>
                </c:pt>
                <c:pt idx="83">
                  <c:v>2020000</c:v>
                </c:pt>
                <c:pt idx="84">
                  <c:v>2035000</c:v>
                </c:pt>
                <c:pt idx="85">
                  <c:v>2050000</c:v>
                </c:pt>
                <c:pt idx="86">
                  <c:v>2065000</c:v>
                </c:pt>
                <c:pt idx="87">
                  <c:v>2080000</c:v>
                </c:pt>
                <c:pt idx="88">
                  <c:v>2095000</c:v>
                </c:pt>
                <c:pt idx="89">
                  <c:v>2110000</c:v>
                </c:pt>
                <c:pt idx="90">
                  <c:v>2125000</c:v>
                </c:pt>
                <c:pt idx="91">
                  <c:v>2140000</c:v>
                </c:pt>
                <c:pt idx="92">
                  <c:v>2155000</c:v>
                </c:pt>
                <c:pt idx="93">
                  <c:v>2170000</c:v>
                </c:pt>
                <c:pt idx="94">
                  <c:v>2185000</c:v>
                </c:pt>
                <c:pt idx="95">
                  <c:v>2200000</c:v>
                </c:pt>
                <c:pt idx="96">
                  <c:v>2215000</c:v>
                </c:pt>
                <c:pt idx="97">
                  <c:v>2230000</c:v>
                </c:pt>
                <c:pt idx="98">
                  <c:v>2245000</c:v>
                </c:pt>
                <c:pt idx="99">
                  <c:v>2260000</c:v>
                </c:pt>
                <c:pt idx="100">
                  <c:v>2275000</c:v>
                </c:pt>
                <c:pt idx="101">
                  <c:v>2290000</c:v>
                </c:pt>
                <c:pt idx="102">
                  <c:v>2305000</c:v>
                </c:pt>
                <c:pt idx="103">
                  <c:v>2320000</c:v>
                </c:pt>
                <c:pt idx="104">
                  <c:v>2335000</c:v>
                </c:pt>
                <c:pt idx="105">
                  <c:v>2350000</c:v>
                </c:pt>
                <c:pt idx="106">
                  <c:v>2365000</c:v>
                </c:pt>
                <c:pt idx="107">
                  <c:v>2380000</c:v>
                </c:pt>
                <c:pt idx="108">
                  <c:v>2395000</c:v>
                </c:pt>
                <c:pt idx="109">
                  <c:v>2410000</c:v>
                </c:pt>
                <c:pt idx="110">
                  <c:v>2425000</c:v>
                </c:pt>
                <c:pt idx="111">
                  <c:v>2440000</c:v>
                </c:pt>
                <c:pt idx="112">
                  <c:v>2455000</c:v>
                </c:pt>
                <c:pt idx="113">
                  <c:v>2470000</c:v>
                </c:pt>
                <c:pt idx="114">
                  <c:v>2485000</c:v>
                </c:pt>
                <c:pt idx="115">
                  <c:v>2500000</c:v>
                </c:pt>
                <c:pt idx="116">
                  <c:v>2515000</c:v>
                </c:pt>
                <c:pt idx="117">
                  <c:v>2530000</c:v>
                </c:pt>
                <c:pt idx="118">
                  <c:v>2545000</c:v>
                </c:pt>
                <c:pt idx="119">
                  <c:v>2560000</c:v>
                </c:pt>
                <c:pt idx="120">
                  <c:v>2575000</c:v>
                </c:pt>
                <c:pt idx="121">
                  <c:v>2590000</c:v>
                </c:pt>
                <c:pt idx="122">
                  <c:v>2605000</c:v>
                </c:pt>
                <c:pt idx="123">
                  <c:v>2620000</c:v>
                </c:pt>
                <c:pt idx="124">
                  <c:v>2635000</c:v>
                </c:pt>
                <c:pt idx="125">
                  <c:v>2650000</c:v>
                </c:pt>
                <c:pt idx="126">
                  <c:v>2665000</c:v>
                </c:pt>
                <c:pt idx="127">
                  <c:v>2680000</c:v>
                </c:pt>
                <c:pt idx="128">
                  <c:v>2695000</c:v>
                </c:pt>
                <c:pt idx="129">
                  <c:v>2710000</c:v>
                </c:pt>
                <c:pt idx="130">
                  <c:v>2725000</c:v>
                </c:pt>
                <c:pt idx="131">
                  <c:v>2740000</c:v>
                </c:pt>
                <c:pt idx="132">
                  <c:v>2755000</c:v>
                </c:pt>
                <c:pt idx="133">
                  <c:v>2770000</c:v>
                </c:pt>
                <c:pt idx="134">
                  <c:v>2785000</c:v>
                </c:pt>
                <c:pt idx="135">
                  <c:v>2800000</c:v>
                </c:pt>
                <c:pt idx="136">
                  <c:v>2815000</c:v>
                </c:pt>
                <c:pt idx="137">
                  <c:v>2830000</c:v>
                </c:pt>
                <c:pt idx="138">
                  <c:v>2845000</c:v>
                </c:pt>
                <c:pt idx="139">
                  <c:v>2860000</c:v>
                </c:pt>
                <c:pt idx="140">
                  <c:v>2875000</c:v>
                </c:pt>
                <c:pt idx="141">
                  <c:v>2890000</c:v>
                </c:pt>
                <c:pt idx="142">
                  <c:v>2905000</c:v>
                </c:pt>
                <c:pt idx="143">
                  <c:v>2920000</c:v>
                </c:pt>
                <c:pt idx="144">
                  <c:v>2935000</c:v>
                </c:pt>
                <c:pt idx="145">
                  <c:v>2950000</c:v>
                </c:pt>
                <c:pt idx="146">
                  <c:v>2965000</c:v>
                </c:pt>
                <c:pt idx="147">
                  <c:v>2980000</c:v>
                </c:pt>
                <c:pt idx="148">
                  <c:v>2995000</c:v>
                </c:pt>
                <c:pt idx="149">
                  <c:v>3010000</c:v>
                </c:pt>
                <c:pt idx="150">
                  <c:v>3025000</c:v>
                </c:pt>
                <c:pt idx="151">
                  <c:v>3040000</c:v>
                </c:pt>
                <c:pt idx="152">
                  <c:v>3055000</c:v>
                </c:pt>
                <c:pt idx="153">
                  <c:v>3070000</c:v>
                </c:pt>
                <c:pt idx="154">
                  <c:v>3085000</c:v>
                </c:pt>
                <c:pt idx="155">
                  <c:v>3100000</c:v>
                </c:pt>
                <c:pt idx="156">
                  <c:v>3115000</c:v>
                </c:pt>
                <c:pt idx="157">
                  <c:v>3130000</c:v>
                </c:pt>
                <c:pt idx="158">
                  <c:v>3145000</c:v>
                </c:pt>
                <c:pt idx="159">
                  <c:v>3160000</c:v>
                </c:pt>
                <c:pt idx="160">
                  <c:v>3175000</c:v>
                </c:pt>
                <c:pt idx="161">
                  <c:v>3190000</c:v>
                </c:pt>
                <c:pt idx="162">
                  <c:v>3205000</c:v>
                </c:pt>
                <c:pt idx="163">
                  <c:v>3220000</c:v>
                </c:pt>
                <c:pt idx="164">
                  <c:v>3235000</c:v>
                </c:pt>
                <c:pt idx="165">
                  <c:v>3250000</c:v>
                </c:pt>
                <c:pt idx="166">
                  <c:v>3265000</c:v>
                </c:pt>
                <c:pt idx="167">
                  <c:v>3280000</c:v>
                </c:pt>
                <c:pt idx="168">
                  <c:v>3295000</c:v>
                </c:pt>
                <c:pt idx="169">
                  <c:v>3310000</c:v>
                </c:pt>
                <c:pt idx="170">
                  <c:v>3325000</c:v>
                </c:pt>
                <c:pt idx="171">
                  <c:v>3340000</c:v>
                </c:pt>
                <c:pt idx="172">
                  <c:v>3355000</c:v>
                </c:pt>
                <c:pt idx="173">
                  <c:v>3370000</c:v>
                </c:pt>
                <c:pt idx="174">
                  <c:v>3385000</c:v>
                </c:pt>
                <c:pt idx="175">
                  <c:v>3400000</c:v>
                </c:pt>
                <c:pt idx="176">
                  <c:v>3415000</c:v>
                </c:pt>
                <c:pt idx="177">
                  <c:v>3430000</c:v>
                </c:pt>
                <c:pt idx="178">
                  <c:v>3445000</c:v>
                </c:pt>
                <c:pt idx="179">
                  <c:v>3460000</c:v>
                </c:pt>
                <c:pt idx="180">
                  <c:v>3475000</c:v>
                </c:pt>
                <c:pt idx="181">
                  <c:v>3490000</c:v>
                </c:pt>
                <c:pt idx="182">
                  <c:v>3505000</c:v>
                </c:pt>
                <c:pt idx="183">
                  <c:v>3520000</c:v>
                </c:pt>
                <c:pt idx="184">
                  <c:v>3535000</c:v>
                </c:pt>
                <c:pt idx="185">
                  <c:v>3550000</c:v>
                </c:pt>
                <c:pt idx="186">
                  <c:v>3565000</c:v>
                </c:pt>
                <c:pt idx="187">
                  <c:v>3580000</c:v>
                </c:pt>
                <c:pt idx="188">
                  <c:v>3595000</c:v>
                </c:pt>
                <c:pt idx="189">
                  <c:v>3610000</c:v>
                </c:pt>
                <c:pt idx="190">
                  <c:v>3625000</c:v>
                </c:pt>
                <c:pt idx="191">
                  <c:v>3640000</c:v>
                </c:pt>
                <c:pt idx="192">
                  <c:v>3655000</c:v>
                </c:pt>
                <c:pt idx="193">
                  <c:v>3670000</c:v>
                </c:pt>
                <c:pt idx="194">
                  <c:v>3685000</c:v>
                </c:pt>
                <c:pt idx="195">
                  <c:v>3700000</c:v>
                </c:pt>
                <c:pt idx="196">
                  <c:v>3715000</c:v>
                </c:pt>
                <c:pt idx="197">
                  <c:v>3730000</c:v>
                </c:pt>
                <c:pt idx="198">
                  <c:v>3745000</c:v>
                </c:pt>
                <c:pt idx="199">
                  <c:v>3760000</c:v>
                </c:pt>
                <c:pt idx="200">
                  <c:v>3775000</c:v>
                </c:pt>
                <c:pt idx="201">
                  <c:v>3790000</c:v>
                </c:pt>
                <c:pt idx="202">
                  <c:v>3805000</c:v>
                </c:pt>
                <c:pt idx="203">
                  <c:v>3820000</c:v>
                </c:pt>
                <c:pt idx="204">
                  <c:v>3835000</c:v>
                </c:pt>
                <c:pt idx="205">
                  <c:v>3850000</c:v>
                </c:pt>
                <c:pt idx="206">
                  <c:v>3865000</c:v>
                </c:pt>
                <c:pt idx="207">
                  <c:v>3880000</c:v>
                </c:pt>
                <c:pt idx="208">
                  <c:v>3895000</c:v>
                </c:pt>
                <c:pt idx="209">
                  <c:v>3910000</c:v>
                </c:pt>
                <c:pt idx="210">
                  <c:v>3925000</c:v>
                </c:pt>
                <c:pt idx="211">
                  <c:v>3940000</c:v>
                </c:pt>
                <c:pt idx="212">
                  <c:v>3955000</c:v>
                </c:pt>
                <c:pt idx="213">
                  <c:v>3970000</c:v>
                </c:pt>
                <c:pt idx="214">
                  <c:v>3985000</c:v>
                </c:pt>
                <c:pt idx="215">
                  <c:v>4000000</c:v>
                </c:pt>
                <c:pt idx="216">
                  <c:v>4015000</c:v>
                </c:pt>
                <c:pt idx="217">
                  <c:v>4030000</c:v>
                </c:pt>
                <c:pt idx="218">
                  <c:v>4045000</c:v>
                </c:pt>
                <c:pt idx="219">
                  <c:v>4060000</c:v>
                </c:pt>
                <c:pt idx="220">
                  <c:v>4075000</c:v>
                </c:pt>
                <c:pt idx="221">
                  <c:v>4090000</c:v>
                </c:pt>
                <c:pt idx="222">
                  <c:v>4105000</c:v>
                </c:pt>
                <c:pt idx="223">
                  <c:v>4120000</c:v>
                </c:pt>
                <c:pt idx="224">
                  <c:v>4135000</c:v>
                </c:pt>
                <c:pt idx="225">
                  <c:v>4150000</c:v>
                </c:pt>
                <c:pt idx="226">
                  <c:v>4165000</c:v>
                </c:pt>
                <c:pt idx="227">
                  <c:v>4180000</c:v>
                </c:pt>
                <c:pt idx="228">
                  <c:v>4195000</c:v>
                </c:pt>
                <c:pt idx="229">
                  <c:v>4210000</c:v>
                </c:pt>
                <c:pt idx="230">
                  <c:v>4225000</c:v>
                </c:pt>
                <c:pt idx="231">
                  <c:v>4240000</c:v>
                </c:pt>
                <c:pt idx="232">
                  <c:v>4255000</c:v>
                </c:pt>
                <c:pt idx="233">
                  <c:v>4270000</c:v>
                </c:pt>
                <c:pt idx="234">
                  <c:v>4285000</c:v>
                </c:pt>
                <c:pt idx="235">
                  <c:v>4300000</c:v>
                </c:pt>
                <c:pt idx="236">
                  <c:v>4315000</c:v>
                </c:pt>
                <c:pt idx="237">
                  <c:v>4330000</c:v>
                </c:pt>
                <c:pt idx="238">
                  <c:v>4345000</c:v>
                </c:pt>
                <c:pt idx="239">
                  <c:v>4360000</c:v>
                </c:pt>
                <c:pt idx="240">
                  <c:v>4375000</c:v>
                </c:pt>
                <c:pt idx="241">
                  <c:v>4390000</c:v>
                </c:pt>
                <c:pt idx="242">
                  <c:v>4405000</c:v>
                </c:pt>
                <c:pt idx="243">
                  <c:v>4420000</c:v>
                </c:pt>
                <c:pt idx="244">
                  <c:v>4435000</c:v>
                </c:pt>
                <c:pt idx="245">
                  <c:v>4450000</c:v>
                </c:pt>
                <c:pt idx="246">
                  <c:v>4465000</c:v>
                </c:pt>
                <c:pt idx="247">
                  <c:v>4480000</c:v>
                </c:pt>
                <c:pt idx="248">
                  <c:v>4495000</c:v>
                </c:pt>
                <c:pt idx="249">
                  <c:v>4510000</c:v>
                </c:pt>
                <c:pt idx="250">
                  <c:v>4525000</c:v>
                </c:pt>
                <c:pt idx="251">
                  <c:v>4540000</c:v>
                </c:pt>
                <c:pt idx="252">
                  <c:v>4555000</c:v>
                </c:pt>
                <c:pt idx="253">
                  <c:v>4570000</c:v>
                </c:pt>
                <c:pt idx="254">
                  <c:v>4585000</c:v>
                </c:pt>
                <c:pt idx="255">
                  <c:v>4600000</c:v>
                </c:pt>
                <c:pt idx="256">
                  <c:v>4615000</c:v>
                </c:pt>
                <c:pt idx="257">
                  <c:v>4630000</c:v>
                </c:pt>
                <c:pt idx="258">
                  <c:v>4645000</c:v>
                </c:pt>
                <c:pt idx="259">
                  <c:v>4660000</c:v>
                </c:pt>
                <c:pt idx="260">
                  <c:v>4675000</c:v>
                </c:pt>
                <c:pt idx="261">
                  <c:v>4690000</c:v>
                </c:pt>
                <c:pt idx="262">
                  <c:v>4705000</c:v>
                </c:pt>
                <c:pt idx="263">
                  <c:v>4720000</c:v>
                </c:pt>
                <c:pt idx="264">
                  <c:v>4735000</c:v>
                </c:pt>
                <c:pt idx="265">
                  <c:v>4750000</c:v>
                </c:pt>
                <c:pt idx="266">
                  <c:v>4765000</c:v>
                </c:pt>
                <c:pt idx="267">
                  <c:v>4780000</c:v>
                </c:pt>
                <c:pt idx="268">
                  <c:v>4795000</c:v>
                </c:pt>
                <c:pt idx="269">
                  <c:v>4810000</c:v>
                </c:pt>
                <c:pt idx="270">
                  <c:v>4825000</c:v>
                </c:pt>
                <c:pt idx="271">
                  <c:v>4840000</c:v>
                </c:pt>
                <c:pt idx="272">
                  <c:v>4855000</c:v>
                </c:pt>
                <c:pt idx="273">
                  <c:v>4870000</c:v>
                </c:pt>
                <c:pt idx="274">
                  <c:v>4885000</c:v>
                </c:pt>
                <c:pt idx="275">
                  <c:v>4900000</c:v>
                </c:pt>
                <c:pt idx="276">
                  <c:v>4915000</c:v>
                </c:pt>
                <c:pt idx="277">
                  <c:v>4930000</c:v>
                </c:pt>
                <c:pt idx="278">
                  <c:v>4945000</c:v>
                </c:pt>
                <c:pt idx="279">
                  <c:v>4960000</c:v>
                </c:pt>
                <c:pt idx="280">
                  <c:v>4975000</c:v>
                </c:pt>
                <c:pt idx="281">
                  <c:v>4990000</c:v>
                </c:pt>
                <c:pt idx="282">
                  <c:v>5005000</c:v>
                </c:pt>
                <c:pt idx="283">
                  <c:v>5020000</c:v>
                </c:pt>
                <c:pt idx="284">
                  <c:v>5035000</c:v>
                </c:pt>
                <c:pt idx="285">
                  <c:v>5050000</c:v>
                </c:pt>
                <c:pt idx="286">
                  <c:v>5065000</c:v>
                </c:pt>
                <c:pt idx="287">
                  <c:v>5080000</c:v>
                </c:pt>
                <c:pt idx="288">
                  <c:v>5095000</c:v>
                </c:pt>
                <c:pt idx="289">
                  <c:v>5110000</c:v>
                </c:pt>
                <c:pt idx="290">
                  <c:v>5125000</c:v>
                </c:pt>
                <c:pt idx="291">
                  <c:v>5140000</c:v>
                </c:pt>
                <c:pt idx="292">
                  <c:v>5155000</c:v>
                </c:pt>
                <c:pt idx="293">
                  <c:v>5170000</c:v>
                </c:pt>
                <c:pt idx="294">
                  <c:v>5185000</c:v>
                </c:pt>
                <c:pt idx="295">
                  <c:v>5200000</c:v>
                </c:pt>
                <c:pt idx="296">
                  <c:v>5215000</c:v>
                </c:pt>
                <c:pt idx="297">
                  <c:v>5230000</c:v>
                </c:pt>
                <c:pt idx="298">
                  <c:v>5245000</c:v>
                </c:pt>
                <c:pt idx="299">
                  <c:v>5260000</c:v>
                </c:pt>
                <c:pt idx="300">
                  <c:v>5275000</c:v>
                </c:pt>
                <c:pt idx="301">
                  <c:v>5290000</c:v>
                </c:pt>
                <c:pt idx="302">
                  <c:v>5305000</c:v>
                </c:pt>
                <c:pt idx="303">
                  <c:v>5320000</c:v>
                </c:pt>
                <c:pt idx="304">
                  <c:v>5335000</c:v>
                </c:pt>
                <c:pt idx="305">
                  <c:v>5350000</c:v>
                </c:pt>
                <c:pt idx="306">
                  <c:v>5365000</c:v>
                </c:pt>
                <c:pt idx="307">
                  <c:v>5380000</c:v>
                </c:pt>
                <c:pt idx="308">
                  <c:v>5395000</c:v>
                </c:pt>
                <c:pt idx="309">
                  <c:v>5410000</c:v>
                </c:pt>
                <c:pt idx="310">
                  <c:v>5425000</c:v>
                </c:pt>
                <c:pt idx="311">
                  <c:v>5440000</c:v>
                </c:pt>
                <c:pt idx="312">
                  <c:v>5455000</c:v>
                </c:pt>
                <c:pt idx="313">
                  <c:v>5470000</c:v>
                </c:pt>
                <c:pt idx="314">
                  <c:v>5485000</c:v>
                </c:pt>
                <c:pt idx="315">
                  <c:v>5500000</c:v>
                </c:pt>
                <c:pt idx="316">
                  <c:v>5515000</c:v>
                </c:pt>
                <c:pt idx="317">
                  <c:v>5530000</c:v>
                </c:pt>
                <c:pt idx="318">
                  <c:v>5545000</c:v>
                </c:pt>
                <c:pt idx="319">
                  <c:v>5560000</c:v>
                </c:pt>
                <c:pt idx="320">
                  <c:v>5575000</c:v>
                </c:pt>
                <c:pt idx="321">
                  <c:v>5590000</c:v>
                </c:pt>
                <c:pt idx="322">
                  <c:v>5605000</c:v>
                </c:pt>
                <c:pt idx="323">
                  <c:v>5620000</c:v>
                </c:pt>
                <c:pt idx="324">
                  <c:v>5635000</c:v>
                </c:pt>
                <c:pt idx="325">
                  <c:v>5650000</c:v>
                </c:pt>
                <c:pt idx="326">
                  <c:v>5665000</c:v>
                </c:pt>
                <c:pt idx="327">
                  <c:v>5680000</c:v>
                </c:pt>
                <c:pt idx="328">
                  <c:v>5695000</c:v>
                </c:pt>
                <c:pt idx="329">
                  <c:v>5710000</c:v>
                </c:pt>
                <c:pt idx="330">
                  <c:v>5725000</c:v>
                </c:pt>
                <c:pt idx="331">
                  <c:v>5740000</c:v>
                </c:pt>
                <c:pt idx="332">
                  <c:v>5755000</c:v>
                </c:pt>
                <c:pt idx="333">
                  <c:v>5770000</c:v>
                </c:pt>
                <c:pt idx="334">
                  <c:v>5785000</c:v>
                </c:pt>
                <c:pt idx="335">
                  <c:v>5800000</c:v>
                </c:pt>
                <c:pt idx="336">
                  <c:v>5815000</c:v>
                </c:pt>
                <c:pt idx="337">
                  <c:v>5830000</c:v>
                </c:pt>
                <c:pt idx="338">
                  <c:v>5845000</c:v>
                </c:pt>
                <c:pt idx="339">
                  <c:v>5860000</c:v>
                </c:pt>
                <c:pt idx="340">
                  <c:v>5875000</c:v>
                </c:pt>
                <c:pt idx="341">
                  <c:v>5890000</c:v>
                </c:pt>
                <c:pt idx="342">
                  <c:v>5905000</c:v>
                </c:pt>
                <c:pt idx="343">
                  <c:v>5920000</c:v>
                </c:pt>
                <c:pt idx="344">
                  <c:v>5935000</c:v>
                </c:pt>
                <c:pt idx="345">
                  <c:v>5950000</c:v>
                </c:pt>
                <c:pt idx="346">
                  <c:v>5965000</c:v>
                </c:pt>
                <c:pt idx="347">
                  <c:v>5980000</c:v>
                </c:pt>
                <c:pt idx="348">
                  <c:v>5995000</c:v>
                </c:pt>
                <c:pt idx="349">
                  <c:v>6010000</c:v>
                </c:pt>
                <c:pt idx="350">
                  <c:v>6025000</c:v>
                </c:pt>
                <c:pt idx="351">
                  <c:v>6040000</c:v>
                </c:pt>
                <c:pt idx="352">
                  <c:v>6055000</c:v>
                </c:pt>
                <c:pt idx="353">
                  <c:v>6070000</c:v>
                </c:pt>
                <c:pt idx="354">
                  <c:v>6085000</c:v>
                </c:pt>
                <c:pt idx="355">
                  <c:v>6100000</c:v>
                </c:pt>
                <c:pt idx="356">
                  <c:v>6115000</c:v>
                </c:pt>
                <c:pt idx="357">
                  <c:v>6130000</c:v>
                </c:pt>
                <c:pt idx="358">
                  <c:v>6145000</c:v>
                </c:pt>
                <c:pt idx="359">
                  <c:v>6160000</c:v>
                </c:pt>
                <c:pt idx="360">
                  <c:v>6175000</c:v>
                </c:pt>
                <c:pt idx="361">
                  <c:v>6190000</c:v>
                </c:pt>
                <c:pt idx="362">
                  <c:v>6205000</c:v>
                </c:pt>
                <c:pt idx="363">
                  <c:v>6220000</c:v>
                </c:pt>
                <c:pt idx="364">
                  <c:v>6235000</c:v>
                </c:pt>
                <c:pt idx="365">
                  <c:v>6250000</c:v>
                </c:pt>
                <c:pt idx="366">
                  <c:v>6265000</c:v>
                </c:pt>
                <c:pt idx="367">
                  <c:v>6280000</c:v>
                </c:pt>
                <c:pt idx="368">
                  <c:v>6295000</c:v>
                </c:pt>
                <c:pt idx="369">
                  <c:v>6310000</c:v>
                </c:pt>
                <c:pt idx="370">
                  <c:v>6325000</c:v>
                </c:pt>
                <c:pt idx="371">
                  <c:v>6340000</c:v>
                </c:pt>
                <c:pt idx="372">
                  <c:v>6355000</c:v>
                </c:pt>
                <c:pt idx="373">
                  <c:v>6370000</c:v>
                </c:pt>
                <c:pt idx="374">
                  <c:v>6385000</c:v>
                </c:pt>
                <c:pt idx="375">
                  <c:v>6400000</c:v>
                </c:pt>
                <c:pt idx="376">
                  <c:v>6415000</c:v>
                </c:pt>
                <c:pt idx="377">
                  <c:v>6430000</c:v>
                </c:pt>
                <c:pt idx="378">
                  <c:v>6445000</c:v>
                </c:pt>
                <c:pt idx="379">
                  <c:v>6460000</c:v>
                </c:pt>
                <c:pt idx="380">
                  <c:v>6475000</c:v>
                </c:pt>
                <c:pt idx="381">
                  <c:v>6490000</c:v>
                </c:pt>
                <c:pt idx="382">
                  <c:v>6505000</c:v>
                </c:pt>
                <c:pt idx="383">
                  <c:v>6520000</c:v>
                </c:pt>
                <c:pt idx="384">
                  <c:v>6535000</c:v>
                </c:pt>
                <c:pt idx="385">
                  <c:v>6550000</c:v>
                </c:pt>
                <c:pt idx="386">
                  <c:v>6565000</c:v>
                </c:pt>
                <c:pt idx="387">
                  <c:v>6580000</c:v>
                </c:pt>
                <c:pt idx="388">
                  <c:v>6595000</c:v>
                </c:pt>
                <c:pt idx="389">
                  <c:v>6610000</c:v>
                </c:pt>
                <c:pt idx="390">
                  <c:v>6625000</c:v>
                </c:pt>
                <c:pt idx="391">
                  <c:v>6640000</c:v>
                </c:pt>
                <c:pt idx="392">
                  <c:v>6655000</c:v>
                </c:pt>
                <c:pt idx="393">
                  <c:v>6670000</c:v>
                </c:pt>
                <c:pt idx="394">
                  <c:v>6685000</c:v>
                </c:pt>
                <c:pt idx="395">
                  <c:v>6700000</c:v>
                </c:pt>
                <c:pt idx="396">
                  <c:v>6715000</c:v>
                </c:pt>
                <c:pt idx="397">
                  <c:v>6730000</c:v>
                </c:pt>
                <c:pt idx="398">
                  <c:v>6745000</c:v>
                </c:pt>
                <c:pt idx="399">
                  <c:v>6760000</c:v>
                </c:pt>
                <c:pt idx="400">
                  <c:v>6775000</c:v>
                </c:pt>
                <c:pt idx="401">
                  <c:v>6790000</c:v>
                </c:pt>
                <c:pt idx="402">
                  <c:v>6805000</c:v>
                </c:pt>
                <c:pt idx="403">
                  <c:v>6820000</c:v>
                </c:pt>
                <c:pt idx="404">
                  <c:v>6835000</c:v>
                </c:pt>
                <c:pt idx="405">
                  <c:v>6850000</c:v>
                </c:pt>
                <c:pt idx="406">
                  <c:v>6865000</c:v>
                </c:pt>
                <c:pt idx="407">
                  <c:v>6880000</c:v>
                </c:pt>
                <c:pt idx="408">
                  <c:v>6895000</c:v>
                </c:pt>
                <c:pt idx="409">
                  <c:v>6910000</c:v>
                </c:pt>
                <c:pt idx="410">
                  <c:v>6925000</c:v>
                </c:pt>
                <c:pt idx="411">
                  <c:v>6940000</c:v>
                </c:pt>
                <c:pt idx="412">
                  <c:v>6955000</c:v>
                </c:pt>
                <c:pt idx="413">
                  <c:v>6970000</c:v>
                </c:pt>
                <c:pt idx="414">
                  <c:v>6985000</c:v>
                </c:pt>
                <c:pt idx="415">
                  <c:v>7000000</c:v>
                </c:pt>
                <c:pt idx="416">
                  <c:v>7015000</c:v>
                </c:pt>
                <c:pt idx="417">
                  <c:v>7030000</c:v>
                </c:pt>
                <c:pt idx="418">
                  <c:v>7045000</c:v>
                </c:pt>
                <c:pt idx="419">
                  <c:v>7060000</c:v>
                </c:pt>
                <c:pt idx="420">
                  <c:v>7075000</c:v>
                </c:pt>
                <c:pt idx="421">
                  <c:v>7090000</c:v>
                </c:pt>
                <c:pt idx="422">
                  <c:v>7105000</c:v>
                </c:pt>
                <c:pt idx="423">
                  <c:v>7120000</c:v>
                </c:pt>
                <c:pt idx="424">
                  <c:v>7135000</c:v>
                </c:pt>
                <c:pt idx="425">
                  <c:v>7150000</c:v>
                </c:pt>
                <c:pt idx="426">
                  <c:v>7165000</c:v>
                </c:pt>
                <c:pt idx="427">
                  <c:v>7180000</c:v>
                </c:pt>
                <c:pt idx="428">
                  <c:v>7195000</c:v>
                </c:pt>
                <c:pt idx="429">
                  <c:v>7210000</c:v>
                </c:pt>
                <c:pt idx="430">
                  <c:v>7225000</c:v>
                </c:pt>
                <c:pt idx="431">
                  <c:v>7240000</c:v>
                </c:pt>
                <c:pt idx="432">
                  <c:v>7255000</c:v>
                </c:pt>
                <c:pt idx="433">
                  <c:v>7270000</c:v>
                </c:pt>
                <c:pt idx="434">
                  <c:v>7285000</c:v>
                </c:pt>
                <c:pt idx="435">
                  <c:v>7300000</c:v>
                </c:pt>
                <c:pt idx="436">
                  <c:v>7315000</c:v>
                </c:pt>
                <c:pt idx="437">
                  <c:v>7330000</c:v>
                </c:pt>
                <c:pt idx="438">
                  <c:v>7345000</c:v>
                </c:pt>
                <c:pt idx="439">
                  <c:v>7360000</c:v>
                </c:pt>
                <c:pt idx="440">
                  <c:v>7375000</c:v>
                </c:pt>
                <c:pt idx="441">
                  <c:v>7390000</c:v>
                </c:pt>
                <c:pt idx="442">
                  <c:v>7405000</c:v>
                </c:pt>
                <c:pt idx="443">
                  <c:v>7420000</c:v>
                </c:pt>
                <c:pt idx="444">
                  <c:v>7435000</c:v>
                </c:pt>
                <c:pt idx="445">
                  <c:v>7450000</c:v>
                </c:pt>
                <c:pt idx="446">
                  <c:v>7465000</c:v>
                </c:pt>
                <c:pt idx="447">
                  <c:v>7480000</c:v>
                </c:pt>
                <c:pt idx="448">
                  <c:v>7495000</c:v>
                </c:pt>
                <c:pt idx="449">
                  <c:v>7510000</c:v>
                </c:pt>
                <c:pt idx="450">
                  <c:v>7525000</c:v>
                </c:pt>
                <c:pt idx="451">
                  <c:v>7540000</c:v>
                </c:pt>
                <c:pt idx="452">
                  <c:v>7555000</c:v>
                </c:pt>
                <c:pt idx="453">
                  <c:v>7570000</c:v>
                </c:pt>
                <c:pt idx="454">
                  <c:v>7585000</c:v>
                </c:pt>
                <c:pt idx="455">
                  <c:v>7600000</c:v>
                </c:pt>
                <c:pt idx="456">
                  <c:v>7615000</c:v>
                </c:pt>
                <c:pt idx="457">
                  <c:v>7630000</c:v>
                </c:pt>
                <c:pt idx="458">
                  <c:v>7645000</c:v>
                </c:pt>
                <c:pt idx="459">
                  <c:v>7660000</c:v>
                </c:pt>
                <c:pt idx="460">
                  <c:v>7675000</c:v>
                </c:pt>
                <c:pt idx="461">
                  <c:v>7690000</c:v>
                </c:pt>
                <c:pt idx="462">
                  <c:v>7705000</c:v>
                </c:pt>
                <c:pt idx="463">
                  <c:v>7720000</c:v>
                </c:pt>
                <c:pt idx="464">
                  <c:v>7735000</c:v>
                </c:pt>
                <c:pt idx="465">
                  <c:v>7750000</c:v>
                </c:pt>
              </c:numCache>
            </c:numRef>
          </c:yVal>
          <c:smooth val="1"/>
        </c:ser>
        <c:ser>
          <c:idx val="4"/>
          <c:order val="2"/>
          <c:tx>
            <c:v>ENG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Plots'!$L$52:$L$517</c:f>
              <c:numCache>
                <c:formatCode>#,##0</c:formatCode>
                <c:ptCount val="466"/>
                <c:pt idx="0">
                  <c:v>122836.50111388764</c:v>
                </c:pt>
                <c:pt idx="1">
                  <c:v>136333.22616221104</c:v>
                </c:pt>
                <c:pt idx="2">
                  <c:v>154093.88886638568</c:v>
                </c:pt>
                <c:pt idx="3">
                  <c:v>175635.60342200217</c:v>
                </c:pt>
                <c:pt idx="4">
                  <c:v>200527.54502897814</c:v>
                </c:pt>
                <c:pt idx="5">
                  <c:v>228384.43193670548</c:v>
                </c:pt>
                <c:pt idx="6">
                  <c:v>258861.01759785088</c:v>
                </c:pt>
                <c:pt idx="7">
                  <c:v>291647.39626439312</c:v>
                </c:pt>
                <c:pt idx="8">
                  <c:v>326464.97194507043</c:v>
                </c:pt>
                <c:pt idx="9">
                  <c:v>363062.97450336325</c:v>
                </c:pt>
                <c:pt idx="10">
                  <c:v>401215.4316389882</c:v>
                </c:pt>
                <c:pt idx="11">
                  <c:v>440718.52416002168</c:v>
                </c:pt>
                <c:pt idx="12">
                  <c:v>481388.26609769277</c:v>
                </c:pt>
                <c:pt idx="13">
                  <c:v>523058.46207956993</c:v>
                </c:pt>
                <c:pt idx="14">
                  <c:v>565578.90282646869</c:v>
                </c:pt>
                <c:pt idx="15">
                  <c:v>608813.76629015454</c:v>
                </c:pt>
                <c:pt idx="16">
                  <c:v>652640.19724628702</c:v>
                </c:pt>
                <c:pt idx="17">
                  <c:v>696947.04241947155</c:v>
                </c:pt>
                <c:pt idx="18">
                  <c:v>741633.72168355179</c:v>
                </c:pt>
                <c:pt idx="19">
                  <c:v>786609.21872210945</c:v>
                </c:pt>
                <c:pt idx="20">
                  <c:v>831791.17688610661</c:v>
                </c:pt>
                <c:pt idx="21">
                  <c:v>877105.08794545964</c:v>
                </c:pt>
                <c:pt idx="22">
                  <c:v>922483.56307690684</c:v>
                </c:pt>
                <c:pt idx="23">
                  <c:v>967865.67681979924</c:v>
                </c:pt>
                <c:pt idx="24">
                  <c:v>1013196.3759123324</c:v>
                </c:pt>
                <c:pt idx="25">
                  <c:v>1058425.9459282607</c:v>
                </c:pt>
                <c:pt idx="26">
                  <c:v>1103509.5294995941</c:v>
                </c:pt>
                <c:pt idx="27">
                  <c:v>1148406.6906547481</c:v>
                </c:pt>
                <c:pt idx="28">
                  <c:v>1193081.0204461669</c:v>
                </c:pt>
                <c:pt idx="29">
                  <c:v>1237499.7796008145</c:v>
                </c:pt>
                <c:pt idx="30">
                  <c:v>1281633.5744125689</c:v>
                </c:pt>
                <c:pt idx="31">
                  <c:v>1325456.0625211447</c:v>
                </c:pt>
                <c:pt idx="32">
                  <c:v>1368943.6855934658</c:v>
                </c:pt>
                <c:pt idx="33">
                  <c:v>1412075.4262500112</c:v>
                </c:pt>
                <c:pt idx="34">
                  <c:v>1454832.5868650055</c:v>
                </c:pt>
                <c:pt idx="35">
                  <c:v>1497198.5881232591</c:v>
                </c:pt>
                <c:pt idx="36">
                  <c:v>1539158.7854381511</c:v>
                </c:pt>
                <c:pt idx="37">
                  <c:v>1580700.3015344376</c:v>
                </c:pt>
                <c:pt idx="38">
                  <c:v>1621811.8736732337</c:v>
                </c:pt>
                <c:pt idx="39">
                  <c:v>1662483.7141526337</c:v>
                </c:pt>
                <c:pt idx="40">
                  <c:v>1702707.3828552235</c:v>
                </c:pt>
                <c:pt idx="41">
                  <c:v>1742475.6707365694</c:v>
                </c:pt>
                <c:pt idx="42">
                  <c:v>1781782.4932587426</c:v>
                </c:pt>
                <c:pt idx="43">
                  <c:v>1820622.7928702366</c:v>
                </c:pt>
                <c:pt idx="44">
                  <c:v>1858992.4497210328</c:v>
                </c:pt>
                <c:pt idx="45">
                  <c:v>1896888.1998807234</c:v>
                </c:pt>
                <c:pt idx="46">
                  <c:v>1934307.5603960901</c:v>
                </c:pt>
                <c:pt idx="47">
                  <c:v>1971248.7605886478</c:v>
                </c:pt>
                <c:pt idx="48">
                  <c:v>2007710.679048595</c:v>
                </c:pt>
                <c:pt idx="49">
                  <c:v>2043692.7858322663</c:v>
                </c:pt>
                <c:pt idx="50">
                  <c:v>2079195.0894157202</c:v>
                </c:pt>
                <c:pt idx="51">
                  <c:v>2114218.0879985425</c:v>
                </c:pt>
                <c:pt idx="52">
                  <c:v>2148762.7247883221</c:v>
                </c:pt>
                <c:pt idx="53">
                  <c:v>2182830.3469304633</c:v>
                </c:pt>
                <c:pt idx="54">
                  <c:v>2216422.6677771495</c:v>
                </c:pt>
                <c:pt idx="55">
                  <c:v>2249541.732217459</c:v>
                </c:pt>
                <c:pt idx="56">
                  <c:v>2282189.8848147588</c:v>
                </c:pt>
                <c:pt idx="57">
                  <c:v>2314369.7405198272</c:v>
                </c:pt>
                <c:pt idx="58">
                  <c:v>2346084.1577483159</c:v>
                </c:pt>
                <c:pt idx="59">
                  <c:v>2377336.2136301049</c:v>
                </c:pt>
                <c:pt idx="60">
                  <c:v>2408129.1812536237</c:v>
                </c:pt>
                <c:pt idx="61">
                  <c:v>2438466.5087442934</c:v>
                </c:pt>
                <c:pt idx="62">
                  <c:v>2468351.8000294138</c:v>
                </c:pt>
                <c:pt idx="63">
                  <c:v>2497788.7971545989</c:v>
                </c:pt>
                <c:pt idx="64">
                  <c:v>2526781.3640277032</c:v>
                </c:pt>
                <c:pt idx="65">
                  <c:v>2555333.4714774508</c:v>
                </c:pt>
                <c:pt idx="66">
                  <c:v>2583449.183522149</c:v>
                </c:pt>
                <c:pt idx="67">
                  <c:v>2611132.6447536973</c:v>
                </c:pt>
                <c:pt idx="68">
                  <c:v>2638388.0687487917</c:v>
                </c:pt>
                <c:pt idx="69">
                  <c:v>2665219.7274274714</c:v>
                </c:pt>
                <c:pt idx="70">
                  <c:v>2691631.9412847012</c:v>
                </c:pt>
                <c:pt idx="71">
                  <c:v>2717629.0704273582</c:v>
                </c:pt>
                <c:pt idx="72">
                  <c:v>2743215.5063539147</c:v>
                </c:pt>
                <c:pt idx="73">
                  <c:v>2768395.6644197199</c:v>
                </c:pt>
                <c:pt idx="74">
                  <c:v>2793173.9769345401</c:v>
                </c:pt>
                <c:pt idx="75">
                  <c:v>2817554.8868442671</c:v>
                </c:pt>
                <c:pt idx="76">
                  <c:v>2841542.8419509968</c:v>
                </c:pt>
                <c:pt idx="77">
                  <c:v>2865142.2896313714</c:v>
                </c:pt>
                <c:pt idx="78">
                  <c:v>2888357.672013903</c:v>
                </c:pt>
                <c:pt idx="79">
                  <c:v>2911193.4215808949</c:v>
                </c:pt>
                <c:pt idx="80">
                  <c:v>2933653.9571622014</c:v>
                </c:pt>
                <c:pt idx="81">
                  <c:v>2955743.6802908657</c:v>
                </c:pt>
                <c:pt idx="82">
                  <c:v>2977466.9718933506</c:v>
                </c:pt>
                <c:pt idx="83">
                  <c:v>2998828.1892882977</c:v>
                </c:pt>
                <c:pt idx="84">
                  <c:v>3019831.6634707702</c:v>
                </c:pt>
                <c:pt idx="85">
                  <c:v>3040481.6966599934</c:v>
                </c:pt>
                <c:pt idx="86">
                  <c:v>3060782.5600901758</c:v>
                </c:pt>
                <c:pt idx="87">
                  <c:v>3080738.4920263691</c:v>
                </c:pt>
                <c:pt idx="88">
                  <c:v>3100353.6959877443</c:v>
                </c:pt>
                <c:pt idx="89">
                  <c:v>3119632.3391622799</c:v>
                </c:pt>
                <c:pt idx="90">
                  <c:v>3138578.5509987213</c:v>
                </c:pt>
                <c:pt idx="91">
                  <c:v>3157196.4219612712</c:v>
                </c:pt>
                <c:pt idx="92">
                  <c:v>3175490.0024353797</c:v>
                </c:pt>
                <c:pt idx="93">
                  <c:v>3193463.3017719667</c:v>
                </c:pt>
                <c:pt idx="94">
                  <c:v>3211120.2874602117</c:v>
                </c:pt>
                <c:pt idx="95">
                  <c:v>3228464.8844180843</c:v>
                </c:pt>
                <c:pt idx="96">
                  <c:v>3245500.9743918255</c:v>
                </c:pt>
                <c:pt idx="97">
                  <c:v>3262232.3954555765</c:v>
                </c:pt>
                <c:pt idx="98">
                  <c:v>3278662.9416033039</c:v>
                </c:pt>
                <c:pt idx="99">
                  <c:v>3294796.3624254232</c:v>
                </c:pt>
                <c:pt idx="100">
                  <c:v>3310636.3628636179</c:v>
                </c:pt>
                <c:pt idx="101">
                  <c:v>3326186.603037131</c:v>
                </c:pt>
                <c:pt idx="102">
                  <c:v>3341450.6981350109</c:v>
                </c:pt>
                <c:pt idx="103">
                  <c:v>3356432.2183684902</c:v>
                </c:pt>
                <c:pt idx="104">
                  <c:v>3371134.6889788145</c:v>
                </c:pt>
                <c:pt idx="105">
                  <c:v>3385561.5902955979</c:v>
                </c:pt>
                <c:pt idx="106">
                  <c:v>3399716.3578414228</c:v>
                </c:pt>
                <c:pt idx="107">
                  <c:v>3413602.3824787233</c:v>
                </c:pt>
                <c:pt idx="108">
                  <c:v>3427223.0105949724</c:v>
                </c:pt>
                <c:pt idx="109">
                  <c:v>3440581.5443233615</c:v>
                </c:pt>
                <c:pt idx="110">
                  <c:v>3453681.2417947128</c:v>
                </c:pt>
                <c:pt idx="111">
                  <c:v>3466525.3174187848</c:v>
                </c:pt>
                <c:pt idx="112">
                  <c:v>3479116.9421913465</c:v>
                </c:pt>
                <c:pt idx="113">
                  <c:v>3491459.2440251112</c:v>
                </c:pt>
                <c:pt idx="114">
                  <c:v>3503555.3081015479</c:v>
                </c:pt>
                <c:pt idx="115">
                  <c:v>3515408.1772420257</c:v>
                </c:pt>
                <c:pt idx="116">
                  <c:v>3527020.8522957517</c:v>
                </c:pt>
                <c:pt idx="117">
                  <c:v>3538396.2925428282</c:v>
                </c:pt>
                <c:pt idx="118">
                  <c:v>3549537.4161109002</c:v>
                </c:pt>
                <c:pt idx="119">
                  <c:v>3560447.1004033154</c:v>
                </c:pt>
                <c:pt idx="120">
                  <c:v>3571128.1825377587</c:v>
                </c:pt>
                <c:pt idx="121">
                  <c:v>3581583.4597936636</c:v>
                </c:pt>
                <c:pt idx="122">
                  <c:v>3591815.6900675511</c:v>
                </c:pt>
                <c:pt idx="123">
                  <c:v>3601827.5923344744</c:v>
                </c:pt>
                <c:pt idx="124">
                  <c:v>3611621.8471151749</c:v>
                </c:pt>
                <c:pt idx="125">
                  <c:v>3621201.096947453</c:v>
                </c:pt>
                <c:pt idx="126">
                  <c:v>3630567.9468612066</c:v>
                </c:pt>
                <c:pt idx="127">
                  <c:v>3639724.9648559634</c:v>
                </c:pt>
                <c:pt idx="128">
                  <c:v>3648674.6823802097</c:v>
                </c:pt>
                <c:pt idx="129">
                  <c:v>3657419.5948122172</c:v>
                </c:pt>
                <c:pt idx="130">
                  <c:v>3665962.1619409062</c:v>
                </c:pt>
                <c:pt idx="131">
                  <c:v>3674304.808446846</c:v>
                </c:pt>
                <c:pt idx="132">
                  <c:v>3682449.9243825842</c:v>
                </c:pt>
                <c:pt idx="133">
                  <c:v>3690399.8656516997</c:v>
                </c:pt>
                <c:pt idx="134">
                  <c:v>3698156.9544862714</c:v>
                </c:pt>
                <c:pt idx="135">
                  <c:v>3705723.479922263</c:v>
                </c:pt>
                <c:pt idx="136">
                  <c:v>3713101.6982724285</c:v>
                </c:pt>
                <c:pt idx="137">
                  <c:v>3720293.833596386</c:v>
                </c:pt>
                <c:pt idx="138">
                  <c:v>3727302.0781678194</c:v>
                </c:pt>
                <c:pt idx="139">
                  <c:v>3734128.5929377712</c:v>
                </c:pt>
                <c:pt idx="140">
                  <c:v>3740775.5079946863</c:v>
                </c:pt>
                <c:pt idx="141">
                  <c:v>3747244.9230204215</c:v>
                </c:pt>
                <c:pt idx="142">
                  <c:v>3753538.9077420328</c:v>
                </c:pt>
                <c:pt idx="143">
                  <c:v>3759659.5023793578</c:v>
                </c:pt>
                <c:pt idx="144">
                  <c:v>3765608.7180881305</c:v>
                </c:pt>
                <c:pt idx="145">
                  <c:v>3771388.5373982834</c:v>
                </c:pt>
                <c:pt idx="146">
                  <c:v>3777000.9146477543</c:v>
                </c:pt>
                <c:pt idx="147">
                  <c:v>3782447.7764112158</c:v>
                </c:pt>
                <c:pt idx="148">
                  <c:v>3787731.0219239164</c:v>
                </c:pt>
                <c:pt idx="149">
                  <c:v>3792852.5235003894</c:v>
                </c:pt>
                <c:pt idx="150">
                  <c:v>3797814.1269481312</c:v>
                </c:pt>
                <c:pt idx="151">
                  <c:v>3802617.6519760108</c:v>
                </c:pt>
                <c:pt idx="152">
                  <c:v>3807264.8925974807</c:v>
                </c:pt>
                <c:pt idx="153">
                  <c:v>3811757.6175283268</c:v>
                </c:pt>
                <c:pt idx="154">
                  <c:v>3816097.5705794226</c:v>
                </c:pt>
                <c:pt idx="155">
                  <c:v>3820286.4710440245</c:v>
                </c:pt>
                <c:pt idx="156">
                  <c:v>3824326.014079337</c:v>
                </c:pt>
                <c:pt idx="157">
                  <c:v>3828217.8710835408</c:v>
                </c:pt>
                <c:pt idx="158">
                  <c:v>3831963.6900666039</c:v>
                </c:pt>
                <c:pt idx="159">
                  <c:v>3835565.0960163344</c:v>
                </c:pt>
                <c:pt idx="160">
                  <c:v>3839023.6912588822</c:v>
                </c:pt>
                <c:pt idx="161">
                  <c:v>3842341.0558139617</c:v>
                </c:pt>
                <c:pt idx="162">
                  <c:v>3845518.7477447623</c:v>
                </c:pt>
                <c:pt idx="163">
                  <c:v>3848558.3035027236</c:v>
                </c:pt>
                <c:pt idx="164">
                  <c:v>3851461.2382668322</c:v>
                </c:pt>
                <c:pt idx="165">
                  <c:v>3854229.0462780716</c:v>
                </c:pt>
                <c:pt idx="166">
                  <c:v>3856863.2011683909</c:v>
                </c:pt>
                <c:pt idx="167">
                  <c:v>3859365.1562848557</c:v>
                </c:pt>
                <c:pt idx="168">
                  <c:v>3861736.3450084403</c:v>
                </c:pt>
                <c:pt idx="169">
                  <c:v>3863978.1810681596</c:v>
                </c:pt>
                <c:pt idx="170">
                  <c:v>3866092.0588498609</c:v>
                </c:pt>
                <c:pt idx="171">
                  <c:v>3868079.3537003668</c:v>
                </c:pt>
                <c:pt idx="172">
                  <c:v>3869941.4222266506</c:v>
                </c:pt>
                <c:pt idx="173">
                  <c:v>3871679.6025901809</c:v>
                </c:pt>
                <c:pt idx="174">
                  <c:v>3873295.2147966726</c:v>
                </c:pt>
                <c:pt idx="175">
                  <c:v>3874789.5609808974</c:v>
                </c:pt>
                <c:pt idx="176">
                  <c:v>3876163.9256870216</c:v>
                </c:pt>
                <c:pt idx="177">
                  <c:v>3877419.5761443805</c:v>
                </c:pt>
                <c:pt idx="178">
                  <c:v>3878557.7625387125</c:v>
                </c:pt>
                <c:pt idx="179">
                  <c:v>3879579.7182786912</c:v>
                </c:pt>
                <c:pt idx="180">
                  <c:v>3880486.6602585893</c:v>
                </c:pt>
                <c:pt idx="181">
                  <c:v>3881279.7891161079</c:v>
                </c:pt>
                <c:pt idx="182">
                  <c:v>3881960.289486113</c:v>
                </c:pt>
                <c:pt idx="183">
                  <c:v>3882529.3302502129</c:v>
                </c:pt>
                <c:pt idx="184">
                  <c:v>3882988.0647821343</c:v>
                </c:pt>
                <c:pt idx="185">
                  <c:v>3883337.6311889878</c:v>
                </c:pt>
                <c:pt idx="186">
                  <c:v>3883579.1525485152</c:v>
                </c:pt>
                <c:pt idx="187">
                  <c:v>3883713.7371423924</c:v>
                </c:pt>
                <c:pt idx="188">
                  <c:v>3883742.4786855234</c:v>
                </c:pt>
                <c:pt idx="189">
                  <c:v>3883666.4565517055</c:v>
                </c:pt>
                <c:pt idx="190">
                  <c:v>3883486.7359951688</c:v>
                </c:pt>
                <c:pt idx="191">
                  <c:v>3883204.3683688417</c:v>
                </c:pt>
                <c:pt idx="192">
                  <c:v>3882820.3913384834</c:v>
                </c:pt>
                <c:pt idx="193">
                  <c:v>3882335.8290933976</c:v>
                </c:pt>
                <c:pt idx="194">
                  <c:v>3881751.6925537735</c:v>
                </c:pt>
                <c:pt idx="195">
                  <c:v>3881068.9795742454</c:v>
                </c:pt>
                <c:pt idx="196">
                  <c:v>3880288.6751441779</c:v>
                </c:pt>
                <c:pt idx="197">
                  <c:v>3879411.7515845159</c:v>
                </c:pt>
                <c:pt idx="198">
                  <c:v>3878439.1687413482</c:v>
                </c:pt>
                <c:pt idx="199">
                  <c:v>3877371.8741761278</c:v>
                </c:pt>
                <c:pt idx="200">
                  <c:v>3876210.8033528123</c:v>
                </c:pt>
                <c:pt idx="201">
                  <c:v>3874956.8798217149</c:v>
                </c:pt>
                <c:pt idx="202">
                  <c:v>3873611.015400283</c:v>
                </c:pt>
                <c:pt idx="203">
                  <c:v>3872174.1103509329</c:v>
                </c:pt>
                <c:pt idx="204">
                  <c:v>3870647.0535556246</c:v>
                </c:pt>
                <c:pt idx="205">
                  <c:v>3869030.7226878591</c:v>
                </c:pt>
                <c:pt idx="206">
                  <c:v>3867325.9843813954</c:v>
                </c:pt>
                <c:pt idx="207">
                  <c:v>3865533.6943964725</c:v>
                </c:pt>
                <c:pt idx="208">
                  <c:v>3863654.6977828601</c:v>
                </c:pt>
                <c:pt idx="209">
                  <c:v>3861689.8290404696</c:v>
                </c:pt>
                <c:pt idx="210">
                  <c:v>3859639.9122772254</c:v>
                </c:pt>
                <c:pt idx="211">
                  <c:v>3857505.7613640772</c:v>
                </c:pt>
                <c:pt idx="212">
                  <c:v>3855288.1800875282</c:v>
                </c:pt>
                <c:pt idx="213">
                  <c:v>3852987.9622997558</c:v>
                </c:pt>
                <c:pt idx="214">
                  <c:v>3850605.8920658929</c:v>
                </c:pt>
                <c:pt idx="215">
                  <c:v>3848142.7438091263</c:v>
                </c:pt>
                <c:pt idx="216">
                  <c:v>3845599.2824532306</c:v>
                </c:pt>
                <c:pt idx="217">
                  <c:v>3842976.2635625955</c:v>
                </c:pt>
                <c:pt idx="218">
                  <c:v>3840274.4334802749</c:v>
                </c:pt>
                <c:pt idx="219">
                  <c:v>3837494.5294634094</c:v>
                </c:pt>
                <c:pt idx="220">
                  <c:v>3834637.2798163854</c:v>
                </c:pt>
                <c:pt idx="221">
                  <c:v>3831703.404021957</c:v>
                </c:pt>
                <c:pt idx="222">
                  <c:v>3828693.6128701307</c:v>
                </c:pt>
                <c:pt idx="223">
                  <c:v>3825608.6085848501</c:v>
                </c:pt>
                <c:pt idx="224">
                  <c:v>3822449.0849485071</c:v>
                </c:pt>
                <c:pt idx="225">
                  <c:v>3819215.7274246812</c:v>
                </c:pt>
                <c:pt idx="226">
                  <c:v>3815909.2132784417</c:v>
                </c:pt>
                <c:pt idx="227">
                  <c:v>3812530.2116949437</c:v>
                </c:pt>
                <c:pt idx="228">
                  <c:v>3809079.3838960351</c:v>
                </c:pt>
                <c:pt idx="229">
                  <c:v>3805557.3832548158</c:v>
                </c:pt>
                <c:pt idx="230">
                  <c:v>3801964.8554083435</c:v>
                </c:pt>
                <c:pt idx="231">
                  <c:v>3798302.4383686306</c:v>
                </c:pt>
                <c:pt idx="232">
                  <c:v>3794570.7626316464</c:v>
                </c:pt>
                <c:pt idx="233">
                  <c:v>3790770.4512845865</c:v>
                </c:pt>
                <c:pt idx="234">
                  <c:v>3786902.1201113155</c:v>
                </c:pt>
                <c:pt idx="235">
                  <c:v>3782966.377696367</c:v>
                </c:pt>
                <c:pt idx="236">
                  <c:v>3778963.8255268307</c:v>
                </c:pt>
                <c:pt idx="237">
                  <c:v>3774895.0580927823</c:v>
                </c:pt>
                <c:pt idx="238">
                  <c:v>3770760.6629862385</c:v>
                </c:pt>
                <c:pt idx="239">
                  <c:v>3766561.2209981885</c:v>
                </c:pt>
                <c:pt idx="240">
                  <c:v>3762297.3062143018</c:v>
                </c:pt>
                <c:pt idx="241">
                  <c:v>3757969.4861088814</c:v>
                </c:pt>
                <c:pt idx="242">
                  <c:v>3753578.3216374321</c:v>
                </c:pt>
                <c:pt idx="243">
                  <c:v>3749124.3673277786</c:v>
                </c:pt>
                <c:pt idx="244">
                  <c:v>3744608.1713695899</c:v>
                </c:pt>
                <c:pt idx="245">
                  <c:v>3740030.2757024309</c:v>
                </c:pt>
                <c:pt idx="246">
                  <c:v>3735391.2161025219</c:v>
                </c:pt>
                <c:pt idx="247">
                  <c:v>3730691.5222681779</c:v>
                </c:pt>
                <c:pt idx="248">
                  <c:v>3725931.7179035349</c:v>
                </c:pt>
                <c:pt idx="249">
                  <c:v>3721112.3208013596</c:v>
                </c:pt>
                <c:pt idx="250">
                  <c:v>3716233.8429241944</c:v>
                </c:pt>
                <c:pt idx="251">
                  <c:v>3711296.7904845206</c:v>
                </c:pt>
                <c:pt idx="252">
                  <c:v>3706301.6640232448</c:v>
                </c:pt>
                <c:pt idx="253">
                  <c:v>3701248.9584873999</c:v>
                </c:pt>
                <c:pt idx="254">
                  <c:v>3696139.1633062605</c:v>
                </c:pt>
                <c:pt idx="255">
                  <c:v>3690972.7624664586</c:v>
                </c:pt>
                <c:pt idx="256">
                  <c:v>3685750.2345856661</c:v>
                </c:pt>
                <c:pt idx="257">
                  <c:v>3680472.052985548</c:v>
                </c:pt>
                <c:pt idx="258">
                  <c:v>3675138.6857630918</c:v>
                </c:pt>
                <c:pt idx="259">
                  <c:v>3669750.5958611947</c:v>
                </c:pt>
                <c:pt idx="260">
                  <c:v>3664308.2411376983</c:v>
                </c:pt>
                <c:pt idx="261">
                  <c:v>3658812.0744339898</c:v>
                </c:pt>
                <c:pt idx="262">
                  <c:v>3653262.5436418839</c:v>
                </c:pt>
                <c:pt idx="263">
                  <c:v>3647660.0917699439</c:v>
                </c:pt>
                <c:pt idx="264">
                  <c:v>3642005.1570083285</c:v>
                </c:pt>
                <c:pt idx="265">
                  <c:v>3636298.1727930997</c:v>
                </c:pt>
                <c:pt idx="266">
                  <c:v>3630539.5678692367</c:v>
                </c:pt>
                <c:pt idx="267">
                  <c:v>3624729.766352674</c:v>
                </c:pt>
                <c:pt idx="268">
                  <c:v>3618869.187791476</c:v>
                </c:pt>
                <c:pt idx="269">
                  <c:v>3612958.2472261544</c:v>
                </c:pt>
                <c:pt idx="270">
                  <c:v>3606997.3552488256</c:v>
                </c:pt>
                <c:pt idx="271">
                  <c:v>3600986.9180615749</c:v>
                </c:pt>
                <c:pt idx="272">
                  <c:v>3594927.3375340179</c:v>
                </c:pt>
                <c:pt idx="273">
                  <c:v>3588819.011259852</c:v>
                </c:pt>
                <c:pt idx="274">
                  <c:v>3582662.3326125517</c:v>
                </c:pt>
                <c:pt idx="275">
                  <c:v>3576457.6908003241</c:v>
                </c:pt>
                <c:pt idx="276">
                  <c:v>3570205.4709201455</c:v>
                </c:pt>
                <c:pt idx="277">
                  <c:v>3563906.0540108643</c:v>
                </c:pt>
                <c:pt idx="278">
                  <c:v>3557559.8171058167</c:v>
                </c:pt>
                <c:pt idx="279">
                  <c:v>3551167.1332843434</c:v>
                </c:pt>
                <c:pt idx="280">
                  <c:v>3544728.3717225585</c:v>
                </c:pt>
                <c:pt idx="281">
                  <c:v>3538243.897743715</c:v>
                </c:pt>
                <c:pt idx="282">
                  <c:v>3531714.07286717</c:v>
                </c:pt>
                <c:pt idx="283">
                  <c:v>3525139.2548572626</c:v>
                </c:pt>
                <c:pt idx="284">
                  <c:v>3518519.7977710217</c:v>
                </c:pt>
                <c:pt idx="285">
                  <c:v>3511856.0520054139</c:v>
                </c:pt>
                <c:pt idx="286">
                  <c:v>3505148.3643436618</c:v>
                </c:pt>
                <c:pt idx="287">
                  <c:v>3498397.0780011658</c:v>
                </c:pt>
                <c:pt idx="288">
                  <c:v>3491602.5326704402</c:v>
                </c:pt>
                <c:pt idx="289">
                  <c:v>3484765.064565571</c:v>
                </c:pt>
                <c:pt idx="290">
                  <c:v>3477885.0064659528</c:v>
                </c:pt>
                <c:pt idx="291">
                  <c:v>3470962.6877594274</c:v>
                </c:pt>
                <c:pt idx="292">
                  <c:v>3463998.4344847444</c:v>
                </c:pt>
                <c:pt idx="293">
                  <c:v>3456992.5693733245</c:v>
                </c:pt>
                <c:pt idx="294">
                  <c:v>3449945.4118906111</c:v>
                </c:pt>
                <c:pt idx="295">
                  <c:v>3442857.278276613</c:v>
                </c:pt>
                <c:pt idx="296">
                  <c:v>3435728.4815860055</c:v>
                </c:pt>
                <c:pt idx="297">
                  <c:v>3428559.331727488</c:v>
                </c:pt>
                <c:pt idx="298">
                  <c:v>3421350.1355027314</c:v>
                </c:pt>
                <c:pt idx="299">
                  <c:v>3414101.1966446713</c:v>
                </c:pt>
                <c:pt idx="300">
                  <c:v>3406812.8158552498</c:v>
                </c:pt>
                <c:pt idx="301">
                  <c:v>3399485.2908426076</c:v>
                </c:pt>
                <c:pt idx="302">
                  <c:v>3392118.9163577799</c:v>
                </c:pt>
                <c:pt idx="303">
                  <c:v>3384713.9842308797</c:v>
                </c:pt>
                <c:pt idx="304">
                  <c:v>3377270.7834066339</c:v>
                </c:pt>
                <c:pt idx="305">
                  <c:v>3369789.5999795347</c:v>
                </c:pt>
                <c:pt idx="306">
                  <c:v>3362270.7172284499</c:v>
                </c:pt>
                <c:pt idx="307">
                  <c:v>3354714.4156507794</c:v>
                </c:pt>
                <c:pt idx="308">
                  <c:v>3347120.9729959499</c:v>
                </c:pt>
                <c:pt idx="309">
                  <c:v>3339490.6642987356</c:v>
                </c:pt>
                <c:pt idx="310">
                  <c:v>3331823.7619117443</c:v>
                </c:pt>
                <c:pt idx="311">
                  <c:v>3324120.5355378706</c:v>
                </c:pt>
                <c:pt idx="312">
                  <c:v>3316381.2522617765</c:v>
                </c:pt>
                <c:pt idx="313">
                  <c:v>3308606.176581461</c:v>
                </c:pt>
                <c:pt idx="314">
                  <c:v>3300795.5704389159</c:v>
                </c:pt>
                <c:pt idx="315">
                  <c:v>3292949.6932506822</c:v>
                </c:pt>
                <c:pt idx="316">
                  <c:v>3285068.8019378651</c:v>
                </c:pt>
                <c:pt idx="317">
                  <c:v>3277153.1509555615</c:v>
                </c:pt>
                <c:pt idx="318">
                  <c:v>3269202.9923222456</c:v>
                </c:pt>
                <c:pt idx="319">
                  <c:v>3261218.5756484121</c:v>
                </c:pt>
                <c:pt idx="320">
                  <c:v>3253200.1481649764</c:v>
                </c:pt>
                <c:pt idx="321">
                  <c:v>3245147.9547511935</c:v>
                </c:pt>
                <c:pt idx="322">
                  <c:v>3237062.2379623018</c:v>
                </c:pt>
                <c:pt idx="323">
                  <c:v>3228943.2380566951</c:v>
                </c:pt>
                <c:pt idx="324">
                  <c:v>3220791.1930226777</c:v>
                </c:pt>
                <c:pt idx="325">
                  <c:v>3212606.3386051655</c:v>
                </c:pt>
                <c:pt idx="326">
                  <c:v>3204388.9083313886</c:v>
                </c:pt>
                <c:pt idx="327">
                  <c:v>3196139.1335370354</c:v>
                </c:pt>
                <c:pt idx="328">
                  <c:v>3187857.2433912531</c:v>
                </c:pt>
                <c:pt idx="329">
                  <c:v>3179543.464921955</c:v>
                </c:pt>
                <c:pt idx="330">
                  <c:v>3171198.0230404027</c:v>
                </c:pt>
                <c:pt idx="331">
                  <c:v>3162821.1405655649</c:v>
                </c:pt>
                <c:pt idx="332">
                  <c:v>3154413.0382481515</c:v>
                </c:pt>
                <c:pt idx="333">
                  <c:v>3145973.9347943086</c:v>
                </c:pt>
                <c:pt idx="334">
                  <c:v>3137504.0468889661</c:v>
                </c:pt>
                <c:pt idx="335">
                  <c:v>3129003.5892189108</c:v>
                </c:pt>
                <c:pt idx="336">
                  <c:v>3120472.7744956221</c:v>
                </c:pt>
                <c:pt idx="337">
                  <c:v>3111911.8134775758</c:v>
                </c:pt>
                <c:pt idx="338">
                  <c:v>3103320.9149924405</c:v>
                </c:pt>
                <c:pt idx="339">
                  <c:v>3094700.2859589607</c:v>
                </c:pt>
                <c:pt idx="340">
                  <c:v>3086050.1314085033</c:v>
                </c:pt>
                <c:pt idx="341">
                  <c:v>3077370.6545062475</c:v>
                </c:pt>
                <c:pt idx="342">
                  <c:v>3068662.0565722343</c:v>
                </c:pt>
                <c:pt idx="343">
                  <c:v>3059924.5371020436</c:v>
                </c:pt>
                <c:pt idx="344">
                  <c:v>3051158.2937872261</c:v>
                </c:pt>
                <c:pt idx="345">
                  <c:v>3042363.5225354992</c:v>
                </c:pt>
                <c:pt idx="346">
                  <c:v>3033540.4174904842</c:v>
                </c:pt>
                <c:pt idx="347">
                  <c:v>3024689.1710516121</c:v>
                </c:pt>
                <c:pt idx="348">
                  <c:v>3015809.9738931935</c:v>
                </c:pt>
                <c:pt idx="349">
                  <c:v>3006903.0149837229</c:v>
                </c:pt>
                <c:pt idx="350">
                  <c:v>2997968.481604632</c:v>
                </c:pt>
                <c:pt idx="351">
                  <c:v>2989006.5593690593</c:v>
                </c:pt>
                <c:pt idx="352">
                  <c:v>2980017.4322400093</c:v>
                </c:pt>
                <c:pt idx="353">
                  <c:v>2971001.2825486772</c:v>
                </c:pt>
                <c:pt idx="354">
                  <c:v>2961958.2910122443</c:v>
                </c:pt>
                <c:pt idx="355">
                  <c:v>2952888.6367515344</c:v>
                </c:pt>
                <c:pt idx="356">
                  <c:v>2943792.4973085392</c:v>
                </c:pt>
                <c:pt idx="357">
                  <c:v>2934670.04866351</c:v>
                </c:pt>
                <c:pt idx="358">
                  <c:v>2925521.4652520604</c:v>
                </c:pt>
                <c:pt idx="359">
                  <c:v>2916346.919981841</c:v>
                </c:pt>
                <c:pt idx="360">
                  <c:v>2907146.5842491649</c:v>
                </c:pt>
                <c:pt idx="361">
                  <c:v>2897920.6279552951</c:v>
                </c:pt>
                <c:pt idx="362">
                  <c:v>2888669.2195225824</c:v>
                </c:pt>
                <c:pt idx="363">
                  <c:v>2879392.5259103812</c:v>
                </c:pt>
                <c:pt idx="364">
                  <c:v>2870090.7126309238</c:v>
                </c:pt>
                <c:pt idx="365">
                  <c:v>2860763.9437645655</c:v>
                </c:pt>
                <c:pt idx="366">
                  <c:v>2851412.381975336</c:v>
                </c:pt>
                <c:pt idx="367">
                  <c:v>2842036.18852593</c:v>
                </c:pt>
                <c:pt idx="368">
                  <c:v>2832635.523292752</c:v>
                </c:pt>
                <c:pt idx="369">
                  <c:v>2823210.5447805803</c:v>
                </c:pt>
                <c:pt idx="370">
                  <c:v>2813761.4101372361</c:v>
                </c:pt>
                <c:pt idx="371">
                  <c:v>2804288.2751677446</c:v>
                </c:pt>
                <c:pt idx="372">
                  <c:v>2794791.294348849</c:v>
                </c:pt>
                <c:pt idx="373">
                  <c:v>2785270.6208427697</c:v>
                </c:pt>
                <c:pt idx="374">
                  <c:v>2775726.4065111317</c:v>
                </c:pt>
                <c:pt idx="375">
                  <c:v>2766158.8019287307</c:v>
                </c:pt>
                <c:pt idx="376">
                  <c:v>2756567.9563968554</c:v>
                </c:pt>
                <c:pt idx="377">
                  <c:v>2746954.0179567467</c:v>
                </c:pt>
                <c:pt idx="378">
                  <c:v>2737317.1334027592</c:v>
                </c:pt>
                <c:pt idx="379">
                  <c:v>2727657.4482953437</c:v>
                </c:pt>
                <c:pt idx="380">
                  <c:v>2717975.1069738586</c:v>
                </c:pt>
                <c:pt idx="381">
                  <c:v>2708270.2525693029</c:v>
                </c:pt>
                <c:pt idx="382">
                  <c:v>2698543.0270167682</c:v>
                </c:pt>
                <c:pt idx="383">
                  <c:v>2688793.5710680299</c:v>
                </c:pt>
                <c:pt idx="384">
                  <c:v>2679022.0243034028</c:v>
                </c:pt>
                <c:pt idx="385">
                  <c:v>2669228.5251441356</c:v>
                </c:pt>
                <c:pt idx="386">
                  <c:v>2659413.2108642608</c:v>
                </c:pt>
                <c:pt idx="387">
                  <c:v>2649576.2176022176</c:v>
                </c:pt>
                <c:pt idx="388">
                  <c:v>2639717.6803726759</c:v>
                </c:pt>
                <c:pt idx="389">
                  <c:v>2629837.7330778949</c:v>
                </c:pt>
                <c:pt idx="390">
                  <c:v>2619936.508519249</c:v>
                </c:pt>
                <c:pt idx="391">
                  <c:v>2610014.1384082157</c:v>
                </c:pt>
                <c:pt idx="392">
                  <c:v>2600070.7533776294</c:v>
                </c:pt>
                <c:pt idx="393">
                  <c:v>2590106.4829925727</c:v>
                </c:pt>
                <c:pt idx="394">
                  <c:v>2580121.45576117</c:v>
                </c:pt>
                <c:pt idx="395">
                  <c:v>2570115.7991453018</c:v>
                </c:pt>
                <c:pt idx="396">
                  <c:v>2560089.639571134</c:v>
                </c:pt>
                <c:pt idx="397">
                  <c:v>2550043.1024396364</c:v>
                </c:pt>
                <c:pt idx="398">
                  <c:v>2539976.3121367376</c:v>
                </c:pt>
                <c:pt idx="399">
                  <c:v>2529889.3920435589</c:v>
                </c:pt>
                <c:pt idx="400">
                  <c:v>2519782.4645466059</c:v>
                </c:pt>
                <c:pt idx="401">
                  <c:v>2509655.6510475595</c:v>
                </c:pt>
                <c:pt idx="402">
                  <c:v>2499509.0719730817</c:v>
                </c:pt>
                <c:pt idx="403">
                  <c:v>2489342.8467846606</c:v>
                </c:pt>
                <c:pt idx="404">
                  <c:v>2479157.0939881429</c:v>
                </c:pt>
                <c:pt idx="405">
                  <c:v>2468951.9311430641</c:v>
                </c:pt>
                <c:pt idx="406">
                  <c:v>2458727.4748722911</c:v>
                </c:pt>
                <c:pt idx="407">
                  <c:v>2448483.8408710882</c:v>
                </c:pt>
                <c:pt idx="408">
                  <c:v>2438221.1439162493</c:v>
                </c:pt>
                <c:pt idx="409">
                  <c:v>2427939.4978752285</c:v>
                </c:pt>
                <c:pt idx="410">
                  <c:v>2417639.0157150906</c:v>
                </c:pt>
                <c:pt idx="411">
                  <c:v>2407319.8095112108</c:v>
                </c:pt>
                <c:pt idx="412">
                  <c:v>2396981.9904561788</c:v>
                </c:pt>
                <c:pt idx="413">
                  <c:v>2386625.6688682325</c:v>
                </c:pt>
                <c:pt idx="414">
                  <c:v>2376250.9541999269</c:v>
                </c:pt>
                <c:pt idx="415">
                  <c:v>2365857.9550464898</c:v>
                </c:pt>
                <c:pt idx="416">
                  <c:v>2355446.7791542336</c:v>
                </c:pt>
                <c:pt idx="417">
                  <c:v>2345017.5334286764</c:v>
                </c:pt>
                <c:pt idx="418">
                  <c:v>2334570.3239426967</c:v>
                </c:pt>
                <c:pt idx="419">
                  <c:v>2324105.2559447233</c:v>
                </c:pt>
                <c:pt idx="420">
                  <c:v>2313622.4338664189</c:v>
                </c:pt>
                <c:pt idx="421">
                  <c:v>2303121.9613308534</c:v>
                </c:pt>
                <c:pt idx="422">
                  <c:v>2292603.9411599971</c:v>
                </c:pt>
                <c:pt idx="423">
                  <c:v>2282068.4753825776</c:v>
                </c:pt>
                <c:pt idx="424">
                  <c:v>2271515.6652416345</c:v>
                </c:pt>
                <c:pt idx="425">
                  <c:v>2260945.6112019215</c:v>
                </c:pt>
                <c:pt idx="426">
                  <c:v>2250358.4129575286</c:v>
                </c:pt>
                <c:pt idx="427">
                  <c:v>2239754.1694390159</c:v>
                </c:pt>
                <c:pt idx="428">
                  <c:v>2229132.978820825</c:v>
                </c:pt>
                <c:pt idx="429">
                  <c:v>2218494.9385283384</c:v>
                </c:pt>
                <c:pt idx="430">
                  <c:v>2207840.1452450473</c:v>
                </c:pt>
                <c:pt idx="431">
                  <c:v>2197168.694919508</c:v>
                </c:pt>
                <c:pt idx="432">
                  <c:v>2186480.682772316</c:v>
                </c:pt>
                <c:pt idx="433">
                  <c:v>2175776.2033029385</c:v>
                </c:pt>
                <c:pt idx="434">
                  <c:v>2165055.3502965122</c:v>
                </c:pt>
                <c:pt idx="435">
                  <c:v>2154318.2168304883</c:v>
                </c:pt>
                <c:pt idx="436">
                  <c:v>2143564.8952814005</c:v>
                </c:pt>
                <c:pt idx="437">
                  <c:v>2132795.4773311913</c:v>
                </c:pt>
                <c:pt idx="438">
                  <c:v>2122010.0539739225</c:v>
                </c:pt>
                <c:pt idx="439">
                  <c:v>2111208.7155220173</c:v>
                </c:pt>
                <c:pt idx="440">
                  <c:v>2100391.5516127497</c:v>
                </c:pt>
                <c:pt idx="441">
                  <c:v>2089558.6512143202</c:v>
                </c:pt>
                <c:pt idx="442">
                  <c:v>2078710.1026322134</c:v>
                </c:pt>
                <c:pt idx="443">
                  <c:v>2067845.9935153015</c:v>
                </c:pt>
                <c:pt idx="444">
                  <c:v>2056966.4108618386</c:v>
                </c:pt>
                <c:pt idx="445">
                  <c:v>2046071.4410254583</c:v>
                </c:pt>
                <c:pt idx="446">
                  <c:v>2035161.1697212439</c:v>
                </c:pt>
                <c:pt idx="447">
                  <c:v>2024235.6820313968</c:v>
                </c:pt>
                <c:pt idx="448">
                  <c:v>2013295.0624111835</c:v>
                </c:pt>
                <c:pt idx="449">
                  <c:v>2002339.3946946003</c:v>
                </c:pt>
                <c:pt idx="450">
                  <c:v>1991368.7621000446</c:v>
                </c:pt>
                <c:pt idx="451">
                  <c:v>1980383.247236006</c:v>
                </c:pt>
                <c:pt idx="452">
                  <c:v>1969382.9321064986</c:v>
                </c:pt>
                <c:pt idx="453">
                  <c:v>1958367.8981166538</c:v>
                </c:pt>
                <c:pt idx="454">
                  <c:v>1947338.2260781042</c:v>
                </c:pt>
                <c:pt idx="455">
                  <c:v>1936293.9962143935</c:v>
                </c:pt>
                <c:pt idx="456">
                  <c:v>1925235.288166225</c:v>
                </c:pt>
                <c:pt idx="457">
                  <c:v>1914162.1809968036</c:v>
                </c:pt>
                <c:pt idx="458">
                  <c:v>1903074.7531969305</c:v>
                </c:pt>
                <c:pt idx="459">
                  <c:v>1891973.0826903023</c:v>
                </c:pt>
                <c:pt idx="460">
                  <c:v>1880857.2468384616</c:v>
                </c:pt>
                <c:pt idx="461">
                  <c:v>1869727.3224458396</c:v>
                </c:pt>
                <c:pt idx="462">
                  <c:v>1858583.3857648876</c:v>
                </c:pt>
                <c:pt idx="463">
                  <c:v>1847425.5125008952</c:v>
                </c:pt>
                <c:pt idx="464">
                  <c:v>1836253.7778167538</c:v>
                </c:pt>
                <c:pt idx="465">
                  <c:v>1825068.2563380469</c:v>
                </c:pt>
              </c:numCache>
            </c:numRef>
          </c:yVal>
          <c:smooth val="1"/>
        </c:ser>
        <c:ser>
          <c:idx val="1"/>
          <c:order val="3"/>
          <c:tx>
            <c:v>EVSI @ optimal SS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1065</c:v>
                </c:pt>
              </c:numCache>
            </c:numRef>
          </c:xVal>
          <c:yVal>
            <c:numRef>
              <c:f>'VOI Plots'!$B$43:$B$44</c:f>
              <c:numCache>
                <c:formatCode>#,##0</c:formatCode>
                <c:ptCount val="2"/>
                <c:pt idx="0">
                  <c:v>7478742.4786855234</c:v>
                </c:pt>
                <c:pt idx="1">
                  <c:v>7478742.4786855234</c:v>
                </c:pt>
              </c:numCache>
            </c:numRef>
          </c:yVal>
          <c:smooth val="1"/>
        </c:ser>
        <c:ser>
          <c:idx val="5"/>
          <c:order val="4"/>
          <c:tx>
            <c:v>TC @ Optimal SS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1065</c:v>
                </c:pt>
              </c:numCache>
            </c:numRef>
          </c:xVal>
          <c:yVal>
            <c:numRef>
              <c:f>'VOI Plots'!$C$43:$C$44</c:f>
              <c:numCache>
                <c:formatCode>#,##0</c:formatCode>
                <c:ptCount val="2"/>
                <c:pt idx="0">
                  <c:v>3595000</c:v>
                </c:pt>
                <c:pt idx="1">
                  <c:v>3595000</c:v>
                </c:pt>
              </c:numCache>
            </c:numRef>
          </c:yVal>
          <c:smooth val="1"/>
        </c:ser>
        <c:ser>
          <c:idx val="6"/>
          <c:order val="5"/>
          <c:tx>
            <c:v>ENG @ Optimal SS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1065</c:v>
                </c:pt>
              </c:numCache>
            </c:numRef>
          </c:xVal>
          <c:yVal>
            <c:numRef>
              <c:f>'VOI Plots'!$D$43:$D$44</c:f>
              <c:numCache>
                <c:formatCode>#,##0</c:formatCode>
                <c:ptCount val="2"/>
                <c:pt idx="0">
                  <c:v>3883742.4786855234</c:v>
                </c:pt>
                <c:pt idx="1">
                  <c:v>3883742.4786855234</c:v>
                </c:pt>
              </c:numCache>
            </c:numRef>
          </c:yVal>
          <c:smooth val="1"/>
        </c:ser>
        <c:ser>
          <c:idx val="2"/>
          <c:order val="6"/>
          <c:tx>
            <c:v>Optimal Sample Size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'VOI Plots'!$A$44:$A$45</c:f>
              <c:numCache>
                <c:formatCode>#,##0</c:formatCode>
                <c:ptCount val="2"/>
                <c:pt idx="0">
                  <c:v>1065</c:v>
                </c:pt>
                <c:pt idx="1">
                  <c:v>1065</c:v>
                </c:pt>
              </c:numCache>
            </c:numRef>
          </c:xVal>
          <c:yVal>
            <c:numRef>
              <c:f>'VOI Plots'!$B$44:$B$45</c:f>
              <c:numCache>
                <c:formatCode>General</c:formatCode>
                <c:ptCount val="2"/>
                <c:pt idx="0" formatCode="#,##0">
                  <c:v>7478742.4786855234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099632"/>
        <c:axId val="258669112"/>
      </c:scatterChart>
      <c:valAx>
        <c:axId val="260099632"/>
        <c:scaling>
          <c:orientation val="minMax"/>
          <c:max val="25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69112"/>
        <c:crossesAt val="0"/>
        <c:crossBetween val="midCat"/>
        <c:minorUnit val="40.6"/>
      </c:valAx>
      <c:valAx>
        <c:axId val="25866911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099632"/>
        <c:crossesAt val="0"/>
        <c:crossBetween val="midCat"/>
        <c:minorUnit val="200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139652108703804"/>
          <c:y val="4.3859649122807015E-2"/>
          <c:w val="0.6762477299033276"/>
          <c:h val="0.151316019708062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3846153846297"/>
          <c:y val="0.1008776534512137"/>
          <c:w val="0.73076923076923073"/>
          <c:h val="0.7565803287746925"/>
        </c:manualLayout>
      </c:layout>
      <c:scatterChart>
        <c:scatterStyle val="smoothMarker"/>
        <c:varyColors val="0"/>
        <c:ser>
          <c:idx val="3"/>
          <c:order val="0"/>
          <c:tx>
            <c:v>EVSI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Plots'!$J$52:$J$517</c:f>
              <c:numCache>
                <c:formatCode>#,##0</c:formatCode>
                <c:ptCount val="466"/>
                <c:pt idx="0">
                  <c:v>897836.50111388764</c:v>
                </c:pt>
                <c:pt idx="1">
                  <c:v>926333.22616221104</c:v>
                </c:pt>
                <c:pt idx="2">
                  <c:v>959093.88886638568</c:v>
                </c:pt>
                <c:pt idx="3">
                  <c:v>995635.60342200217</c:v>
                </c:pt>
                <c:pt idx="4">
                  <c:v>1035527.5450289781</c:v>
                </c:pt>
                <c:pt idx="5">
                  <c:v>1078384.4319367055</c:v>
                </c:pt>
                <c:pt idx="6">
                  <c:v>1123861.0175978509</c:v>
                </c:pt>
                <c:pt idx="7">
                  <c:v>1171647.3962643931</c:v>
                </c:pt>
                <c:pt idx="8">
                  <c:v>1221464.9719450704</c:v>
                </c:pt>
                <c:pt idx="9">
                  <c:v>1273062.9745033632</c:v>
                </c:pt>
                <c:pt idx="10">
                  <c:v>1326215.4316389882</c:v>
                </c:pt>
                <c:pt idx="11">
                  <c:v>1380718.5241600217</c:v>
                </c:pt>
                <c:pt idx="12">
                  <c:v>1436388.2660976928</c:v>
                </c:pt>
                <c:pt idx="13">
                  <c:v>1493058.4620795699</c:v>
                </c:pt>
                <c:pt idx="14">
                  <c:v>1550578.9028264687</c:v>
                </c:pt>
                <c:pt idx="15">
                  <c:v>1608813.7662901545</c:v>
                </c:pt>
                <c:pt idx="16">
                  <c:v>1667640.197246287</c:v>
                </c:pt>
                <c:pt idx="17">
                  <c:v>1726947.0424194715</c:v>
                </c:pt>
                <c:pt idx="18">
                  <c:v>1786633.7216835518</c:v>
                </c:pt>
                <c:pt idx="19">
                  <c:v>1846609.2187221095</c:v>
                </c:pt>
                <c:pt idx="20">
                  <c:v>1906791.1768861066</c:v>
                </c:pt>
                <c:pt idx="21">
                  <c:v>1967105.0879454596</c:v>
                </c:pt>
                <c:pt idx="22">
                  <c:v>2027483.5630769068</c:v>
                </c:pt>
                <c:pt idx="23">
                  <c:v>2087865.6768197992</c:v>
                </c:pt>
                <c:pt idx="24">
                  <c:v>2148196.3759123324</c:v>
                </c:pt>
                <c:pt idx="25">
                  <c:v>2208425.9459282607</c:v>
                </c:pt>
                <c:pt idx="26">
                  <c:v>2268509.5294995941</c:v>
                </c:pt>
                <c:pt idx="27">
                  <c:v>2328406.6906547481</c:v>
                </c:pt>
                <c:pt idx="28">
                  <c:v>2388081.0204461669</c:v>
                </c:pt>
                <c:pt idx="29">
                  <c:v>2447499.7796008145</c:v>
                </c:pt>
                <c:pt idx="30">
                  <c:v>2506633.5744125689</c:v>
                </c:pt>
                <c:pt idx="31">
                  <c:v>2565456.0625211447</c:v>
                </c:pt>
                <c:pt idx="32">
                  <c:v>2623943.6855934658</c:v>
                </c:pt>
                <c:pt idx="33">
                  <c:v>2682075.4262500112</c:v>
                </c:pt>
                <c:pt idx="34">
                  <c:v>2739832.5868650055</c:v>
                </c:pt>
                <c:pt idx="35">
                  <c:v>2797198.5881232591</c:v>
                </c:pt>
                <c:pt idx="36">
                  <c:v>2854158.7854381511</c:v>
                </c:pt>
                <c:pt idx="37">
                  <c:v>2910700.3015344376</c:v>
                </c:pt>
                <c:pt idx="38">
                  <c:v>2966811.8736732337</c:v>
                </c:pt>
                <c:pt idx="39">
                  <c:v>3022483.7141526337</c:v>
                </c:pt>
                <c:pt idx="40">
                  <c:v>3077707.3828552235</c:v>
                </c:pt>
                <c:pt idx="41">
                  <c:v>3132475.6707365694</c:v>
                </c:pt>
                <c:pt idx="42">
                  <c:v>3186782.4932587426</c:v>
                </c:pt>
                <c:pt idx="43">
                  <c:v>3240622.7928702366</c:v>
                </c:pt>
                <c:pt idx="44">
                  <c:v>3293992.4497210328</c:v>
                </c:pt>
                <c:pt idx="45">
                  <c:v>3346888.1998807234</c:v>
                </c:pt>
                <c:pt idx="46">
                  <c:v>3399307.5603960901</c:v>
                </c:pt>
                <c:pt idx="47">
                  <c:v>3451248.7605886478</c:v>
                </c:pt>
                <c:pt idx="48">
                  <c:v>3502710.679048595</c:v>
                </c:pt>
                <c:pt idx="49">
                  <c:v>3553692.7858322663</c:v>
                </c:pt>
                <c:pt idx="50">
                  <c:v>3604195.0894157202</c:v>
                </c:pt>
                <c:pt idx="51">
                  <c:v>3654218.0879985425</c:v>
                </c:pt>
                <c:pt idx="52">
                  <c:v>3703762.7247883221</c:v>
                </c:pt>
                <c:pt idx="53">
                  <c:v>3752830.3469304633</c:v>
                </c:pt>
                <c:pt idx="54">
                  <c:v>3801422.6677771495</c:v>
                </c:pt>
                <c:pt idx="55">
                  <c:v>3849541.732217459</c:v>
                </c:pt>
                <c:pt idx="56">
                  <c:v>3897189.8848147588</c:v>
                </c:pt>
                <c:pt idx="57">
                  <c:v>3944369.7405198272</c:v>
                </c:pt>
                <c:pt idx="58">
                  <c:v>3991084.1577483159</c:v>
                </c:pt>
                <c:pt idx="59">
                  <c:v>4037336.2136301049</c:v>
                </c:pt>
                <c:pt idx="60">
                  <c:v>4083129.1812536237</c:v>
                </c:pt>
                <c:pt idx="61">
                  <c:v>4128466.5087442934</c:v>
                </c:pt>
                <c:pt idx="62">
                  <c:v>4173351.8000294138</c:v>
                </c:pt>
                <c:pt idx="63">
                  <c:v>4217788.7971545989</c:v>
                </c:pt>
                <c:pt idx="64">
                  <c:v>4261781.3640277032</c:v>
                </c:pt>
                <c:pt idx="65">
                  <c:v>4305333.4714774508</c:v>
                </c:pt>
                <c:pt idx="66">
                  <c:v>4348449.183522149</c:v>
                </c:pt>
                <c:pt idx="67">
                  <c:v>4391132.6447536973</c:v>
                </c:pt>
                <c:pt idx="68">
                  <c:v>4433388.0687487917</c:v>
                </c:pt>
                <c:pt idx="69">
                  <c:v>4475219.7274274714</c:v>
                </c:pt>
                <c:pt idx="70">
                  <c:v>4516631.9412847012</c:v>
                </c:pt>
                <c:pt idx="71">
                  <c:v>4557629.0704273582</c:v>
                </c:pt>
                <c:pt idx="72">
                  <c:v>4598215.5063539147</c:v>
                </c:pt>
                <c:pt idx="73">
                  <c:v>4638395.6644197199</c:v>
                </c:pt>
                <c:pt idx="74">
                  <c:v>4678173.9769345401</c:v>
                </c:pt>
                <c:pt idx="75">
                  <c:v>4717554.8868442671</c:v>
                </c:pt>
                <c:pt idx="76">
                  <c:v>4756542.8419509968</c:v>
                </c:pt>
                <c:pt idx="77">
                  <c:v>4795142.2896313714</c:v>
                </c:pt>
                <c:pt idx="78">
                  <c:v>4833357.672013903</c:v>
                </c:pt>
                <c:pt idx="79">
                  <c:v>4871193.4215808949</c:v>
                </c:pt>
                <c:pt idx="80">
                  <c:v>4908653.9571622014</c:v>
                </c:pt>
                <c:pt idx="81">
                  <c:v>4945743.6802908657</c:v>
                </c:pt>
                <c:pt idx="82">
                  <c:v>4982466.9718933506</c:v>
                </c:pt>
                <c:pt idx="83">
                  <c:v>5018828.1892882977</c:v>
                </c:pt>
                <c:pt idx="84">
                  <c:v>5054831.6634707702</c:v>
                </c:pt>
                <c:pt idx="85">
                  <c:v>5090481.6966599934</c:v>
                </c:pt>
                <c:pt idx="86">
                  <c:v>5125782.5600901758</c:v>
                </c:pt>
                <c:pt idx="87">
                  <c:v>5160738.4920263691</c:v>
                </c:pt>
                <c:pt idx="88">
                  <c:v>5195353.6959877443</c:v>
                </c:pt>
                <c:pt idx="89">
                  <c:v>5229632.3391622799</c:v>
                </c:pt>
                <c:pt idx="90">
                  <c:v>5263578.5509987213</c:v>
                </c:pt>
                <c:pt idx="91">
                  <c:v>5297196.4219612712</c:v>
                </c:pt>
                <c:pt idx="92">
                  <c:v>5330490.0024353797</c:v>
                </c:pt>
                <c:pt idx="93">
                  <c:v>5363463.3017719667</c:v>
                </c:pt>
                <c:pt idx="94">
                  <c:v>5396120.2874602117</c:v>
                </c:pt>
                <c:pt idx="95">
                  <c:v>5428464.8844180843</c:v>
                </c:pt>
                <c:pt idx="96">
                  <c:v>5460500.9743918255</c:v>
                </c:pt>
                <c:pt idx="97">
                  <c:v>5492232.3954555765</c:v>
                </c:pt>
                <c:pt idx="98">
                  <c:v>5523662.9416033039</c:v>
                </c:pt>
                <c:pt idx="99">
                  <c:v>5554796.3624254232</c:v>
                </c:pt>
                <c:pt idx="100">
                  <c:v>5585636.3628636179</c:v>
                </c:pt>
                <c:pt idx="101">
                  <c:v>5616186.603037131</c:v>
                </c:pt>
                <c:pt idx="102">
                  <c:v>5646450.6981350109</c:v>
                </c:pt>
                <c:pt idx="103">
                  <c:v>5676432.2183684902</c:v>
                </c:pt>
                <c:pt idx="104">
                  <c:v>5706134.6889788145</c:v>
                </c:pt>
                <c:pt idx="105">
                  <c:v>5735561.5902955979</c:v>
                </c:pt>
                <c:pt idx="106">
                  <c:v>5764716.3578414228</c:v>
                </c:pt>
                <c:pt idx="107">
                  <c:v>5793602.3824787233</c:v>
                </c:pt>
                <c:pt idx="108">
                  <c:v>5822223.0105949724</c:v>
                </c:pt>
                <c:pt idx="109">
                  <c:v>5850581.5443233615</c:v>
                </c:pt>
                <c:pt idx="110">
                  <c:v>5878681.2417947128</c:v>
                </c:pt>
                <c:pt idx="111">
                  <c:v>5906525.3174187848</c:v>
                </c:pt>
                <c:pt idx="112">
                  <c:v>5934116.9421913465</c:v>
                </c:pt>
                <c:pt idx="113">
                  <c:v>5961459.2440251112</c:v>
                </c:pt>
                <c:pt idx="114">
                  <c:v>5988555.3081015479</c:v>
                </c:pt>
                <c:pt idx="115">
                  <c:v>6015408.1772420257</c:v>
                </c:pt>
                <c:pt idx="116">
                  <c:v>6042020.8522957517</c:v>
                </c:pt>
                <c:pt idx="117">
                  <c:v>6068396.2925428282</c:v>
                </c:pt>
                <c:pt idx="118">
                  <c:v>6094537.4161109002</c:v>
                </c:pt>
                <c:pt idx="119">
                  <c:v>6120447.1004033154</c:v>
                </c:pt>
                <c:pt idx="120">
                  <c:v>6146128.1825377587</c:v>
                </c:pt>
                <c:pt idx="121">
                  <c:v>6171583.4597936636</c:v>
                </c:pt>
                <c:pt idx="122">
                  <c:v>6196815.6900675511</c:v>
                </c:pt>
                <c:pt idx="123">
                  <c:v>6221827.5923344744</c:v>
                </c:pt>
                <c:pt idx="124">
                  <c:v>6246621.8471151749</c:v>
                </c:pt>
                <c:pt idx="125">
                  <c:v>6271201.096947453</c:v>
                </c:pt>
                <c:pt idx="126">
                  <c:v>6295567.9468612066</c:v>
                </c:pt>
                <c:pt idx="127">
                  <c:v>6319724.9648559634</c:v>
                </c:pt>
                <c:pt idx="128">
                  <c:v>6343674.6823802097</c:v>
                </c:pt>
                <c:pt idx="129">
                  <c:v>6367419.5948122172</c:v>
                </c:pt>
                <c:pt idx="130">
                  <c:v>6390962.1619409062</c:v>
                </c:pt>
                <c:pt idx="131">
                  <c:v>6414304.808446846</c:v>
                </c:pt>
                <c:pt idx="132">
                  <c:v>6437449.9243825842</c:v>
                </c:pt>
                <c:pt idx="133">
                  <c:v>6460399.8656516997</c:v>
                </c:pt>
                <c:pt idx="134">
                  <c:v>6483156.9544862714</c:v>
                </c:pt>
                <c:pt idx="135">
                  <c:v>6505723.479922263</c:v>
                </c:pt>
                <c:pt idx="136">
                  <c:v>6528101.6982724285</c:v>
                </c:pt>
                <c:pt idx="137">
                  <c:v>6550293.833596386</c:v>
                </c:pt>
                <c:pt idx="138">
                  <c:v>6572302.0781678194</c:v>
                </c:pt>
                <c:pt idx="139">
                  <c:v>6594128.5929377712</c:v>
                </c:pt>
                <c:pt idx="140">
                  <c:v>6615775.5079946863</c:v>
                </c:pt>
                <c:pt idx="141">
                  <c:v>6637244.9230204215</c:v>
                </c:pt>
                <c:pt idx="142">
                  <c:v>6658538.9077420328</c:v>
                </c:pt>
                <c:pt idx="143">
                  <c:v>6679659.5023793578</c:v>
                </c:pt>
                <c:pt idx="144">
                  <c:v>6700608.7180881305</c:v>
                </c:pt>
                <c:pt idx="145">
                  <c:v>6721388.5373982834</c:v>
                </c:pt>
                <c:pt idx="146">
                  <c:v>6742000.9146477543</c:v>
                </c:pt>
                <c:pt idx="147">
                  <c:v>6762447.7764112158</c:v>
                </c:pt>
                <c:pt idx="148">
                  <c:v>6782731.0219239164</c:v>
                </c:pt>
                <c:pt idx="149">
                  <c:v>6802852.5235003894</c:v>
                </c:pt>
                <c:pt idx="150">
                  <c:v>6822814.1269481312</c:v>
                </c:pt>
                <c:pt idx="151">
                  <c:v>6842617.6519760108</c:v>
                </c:pt>
                <c:pt idx="152">
                  <c:v>6862264.8925974807</c:v>
                </c:pt>
                <c:pt idx="153">
                  <c:v>6881757.6175283268</c:v>
                </c:pt>
                <c:pt idx="154">
                  <c:v>6901097.5705794226</c:v>
                </c:pt>
                <c:pt idx="155">
                  <c:v>6920286.4710440245</c:v>
                </c:pt>
                <c:pt idx="156">
                  <c:v>6939326.014079337</c:v>
                </c:pt>
                <c:pt idx="157">
                  <c:v>6958217.8710835408</c:v>
                </c:pt>
                <c:pt idx="158">
                  <c:v>6976963.6900666039</c:v>
                </c:pt>
                <c:pt idx="159">
                  <c:v>6995565.0960163344</c:v>
                </c:pt>
                <c:pt idx="160">
                  <c:v>7014023.6912588822</c:v>
                </c:pt>
                <c:pt idx="161">
                  <c:v>7032341.0558139617</c:v>
                </c:pt>
                <c:pt idx="162">
                  <c:v>7050518.7477447623</c:v>
                </c:pt>
                <c:pt idx="163">
                  <c:v>7068558.3035027236</c:v>
                </c:pt>
                <c:pt idx="164">
                  <c:v>7086461.2382668322</c:v>
                </c:pt>
                <c:pt idx="165">
                  <c:v>7104229.0462780716</c:v>
                </c:pt>
                <c:pt idx="166">
                  <c:v>7121863.2011683909</c:v>
                </c:pt>
                <c:pt idx="167">
                  <c:v>7139365.1562848557</c:v>
                </c:pt>
                <c:pt idx="168">
                  <c:v>7156736.3450084403</c:v>
                </c:pt>
                <c:pt idx="169">
                  <c:v>7173978.1810681596</c:v>
                </c:pt>
                <c:pt idx="170">
                  <c:v>7191092.0588498609</c:v>
                </c:pt>
                <c:pt idx="171">
                  <c:v>7208079.3537003668</c:v>
                </c:pt>
                <c:pt idx="172">
                  <c:v>7224941.4222266506</c:v>
                </c:pt>
                <c:pt idx="173">
                  <c:v>7241679.6025901809</c:v>
                </c:pt>
                <c:pt idx="174">
                  <c:v>7258295.2147966726</c:v>
                </c:pt>
                <c:pt idx="175">
                  <c:v>7274789.5609808974</c:v>
                </c:pt>
                <c:pt idx="176">
                  <c:v>7291163.9256870216</c:v>
                </c:pt>
                <c:pt idx="177">
                  <c:v>7307419.5761443805</c:v>
                </c:pt>
                <c:pt idx="178">
                  <c:v>7323557.7625387125</c:v>
                </c:pt>
                <c:pt idx="179">
                  <c:v>7339579.7182786912</c:v>
                </c:pt>
                <c:pt idx="180">
                  <c:v>7355486.6602585893</c:v>
                </c:pt>
                <c:pt idx="181">
                  <c:v>7371279.7891161079</c:v>
                </c:pt>
                <c:pt idx="182">
                  <c:v>7386960.289486113</c:v>
                </c:pt>
                <c:pt idx="183">
                  <c:v>7402529.3302502129</c:v>
                </c:pt>
                <c:pt idx="184">
                  <c:v>7417988.0647821343</c:v>
                </c:pt>
                <c:pt idx="185">
                  <c:v>7433337.6311889878</c:v>
                </c:pt>
                <c:pt idx="186">
                  <c:v>7448579.1525485152</c:v>
                </c:pt>
                <c:pt idx="187">
                  <c:v>7463713.7371423924</c:v>
                </c:pt>
                <c:pt idx="188">
                  <c:v>7478742.4786855234</c:v>
                </c:pt>
                <c:pt idx="189">
                  <c:v>7493666.4565517055</c:v>
                </c:pt>
                <c:pt idx="190">
                  <c:v>7508486.7359951688</c:v>
                </c:pt>
                <c:pt idx="191">
                  <c:v>7523204.3683688417</c:v>
                </c:pt>
                <c:pt idx="192">
                  <c:v>7537820.3913384834</c:v>
                </c:pt>
                <c:pt idx="193">
                  <c:v>7552335.8290933976</c:v>
                </c:pt>
                <c:pt idx="194">
                  <c:v>7566751.6925537735</c:v>
                </c:pt>
                <c:pt idx="195">
                  <c:v>7581068.9795742454</c:v>
                </c:pt>
                <c:pt idx="196">
                  <c:v>7595288.6751441779</c:v>
                </c:pt>
                <c:pt idx="197">
                  <c:v>7609411.7515845159</c:v>
                </c:pt>
                <c:pt idx="198">
                  <c:v>7623439.1687413482</c:v>
                </c:pt>
                <c:pt idx="199">
                  <c:v>7637371.8741761278</c:v>
                </c:pt>
                <c:pt idx="200">
                  <c:v>7651210.8033528123</c:v>
                </c:pt>
                <c:pt idx="201">
                  <c:v>7664956.8798217149</c:v>
                </c:pt>
                <c:pt idx="202">
                  <c:v>7678611.015400283</c:v>
                </c:pt>
                <c:pt idx="203">
                  <c:v>7692174.1103509329</c:v>
                </c:pt>
                <c:pt idx="204">
                  <c:v>7705647.0535556246</c:v>
                </c:pt>
                <c:pt idx="205">
                  <c:v>7719030.7226878591</c:v>
                </c:pt>
                <c:pt idx="206">
                  <c:v>7732325.9843813954</c:v>
                </c:pt>
                <c:pt idx="207">
                  <c:v>7745533.6943964725</c:v>
                </c:pt>
                <c:pt idx="208">
                  <c:v>7758654.6977828601</c:v>
                </c:pt>
                <c:pt idx="209">
                  <c:v>7771689.8290404696</c:v>
                </c:pt>
                <c:pt idx="210">
                  <c:v>7784639.9122772254</c:v>
                </c:pt>
                <c:pt idx="211">
                  <c:v>7797505.7613640772</c:v>
                </c:pt>
                <c:pt idx="212">
                  <c:v>7810288.1800875282</c:v>
                </c:pt>
                <c:pt idx="213">
                  <c:v>7822987.9622997558</c:v>
                </c:pt>
                <c:pt idx="214">
                  <c:v>7835605.8920658929</c:v>
                </c:pt>
                <c:pt idx="215">
                  <c:v>7848142.7438091263</c:v>
                </c:pt>
                <c:pt idx="216">
                  <c:v>7860599.2824532306</c:v>
                </c:pt>
                <c:pt idx="217">
                  <c:v>7872976.2635625955</c:v>
                </c:pt>
                <c:pt idx="218">
                  <c:v>7885274.4334802749</c:v>
                </c:pt>
                <c:pt idx="219">
                  <c:v>7897494.5294634094</c:v>
                </c:pt>
                <c:pt idx="220">
                  <c:v>7909637.2798163854</c:v>
                </c:pt>
                <c:pt idx="221">
                  <c:v>7921703.404021957</c:v>
                </c:pt>
                <c:pt idx="222">
                  <c:v>7933693.6128701307</c:v>
                </c:pt>
                <c:pt idx="223">
                  <c:v>7945608.6085848501</c:v>
                </c:pt>
                <c:pt idx="224">
                  <c:v>7957449.0849485071</c:v>
                </c:pt>
                <c:pt idx="225">
                  <c:v>7969215.7274246812</c:v>
                </c:pt>
                <c:pt idx="226">
                  <c:v>7980909.2132784417</c:v>
                </c:pt>
                <c:pt idx="227">
                  <c:v>7992530.2116949437</c:v>
                </c:pt>
                <c:pt idx="228">
                  <c:v>8004079.3838960351</c:v>
                </c:pt>
                <c:pt idx="229">
                  <c:v>8015557.3832548158</c:v>
                </c:pt>
                <c:pt idx="230">
                  <c:v>8026964.8554083435</c:v>
                </c:pt>
                <c:pt idx="231">
                  <c:v>8038302.4383686306</c:v>
                </c:pt>
                <c:pt idx="232">
                  <c:v>8049570.7626316464</c:v>
                </c:pt>
                <c:pt idx="233">
                  <c:v>8060770.4512845865</c:v>
                </c:pt>
                <c:pt idx="234">
                  <c:v>8071902.1201113155</c:v>
                </c:pt>
                <c:pt idx="235">
                  <c:v>8082966.377696367</c:v>
                </c:pt>
                <c:pt idx="236">
                  <c:v>8093963.8255268307</c:v>
                </c:pt>
                <c:pt idx="237">
                  <c:v>8104895.0580927823</c:v>
                </c:pt>
                <c:pt idx="238">
                  <c:v>8115760.6629862385</c:v>
                </c:pt>
                <c:pt idx="239">
                  <c:v>8126561.2209981885</c:v>
                </c:pt>
                <c:pt idx="240">
                  <c:v>8137297.3062143018</c:v>
                </c:pt>
                <c:pt idx="241">
                  <c:v>8147969.4861088814</c:v>
                </c:pt>
                <c:pt idx="242">
                  <c:v>8158578.3216374321</c:v>
                </c:pt>
                <c:pt idx="243">
                  <c:v>8169124.3673277786</c:v>
                </c:pt>
                <c:pt idx="244">
                  <c:v>8179608.1713695899</c:v>
                </c:pt>
                <c:pt idx="245">
                  <c:v>8190030.2757024309</c:v>
                </c:pt>
                <c:pt idx="246">
                  <c:v>8200391.2161025219</c:v>
                </c:pt>
                <c:pt idx="247">
                  <c:v>8210691.5222681779</c:v>
                </c:pt>
                <c:pt idx="248">
                  <c:v>8220931.7179035349</c:v>
                </c:pt>
                <c:pt idx="249">
                  <c:v>8231112.3208013596</c:v>
                </c:pt>
                <c:pt idx="250">
                  <c:v>8241233.8429241944</c:v>
                </c:pt>
                <c:pt idx="251">
                  <c:v>8251296.7904845206</c:v>
                </c:pt>
                <c:pt idx="252">
                  <c:v>8261301.6640232448</c:v>
                </c:pt>
                <c:pt idx="253">
                  <c:v>8271248.9584873999</c:v>
                </c:pt>
                <c:pt idx="254">
                  <c:v>8281139.1633062605</c:v>
                </c:pt>
                <c:pt idx="255">
                  <c:v>8290972.7624664586</c:v>
                </c:pt>
                <c:pt idx="256">
                  <c:v>8300750.2345856661</c:v>
                </c:pt>
                <c:pt idx="257">
                  <c:v>8310472.052985548</c:v>
                </c:pt>
                <c:pt idx="258">
                  <c:v>8320138.6857630918</c:v>
                </c:pt>
                <c:pt idx="259">
                  <c:v>8329750.5958611947</c:v>
                </c:pt>
                <c:pt idx="260">
                  <c:v>8339308.2411376983</c:v>
                </c:pt>
                <c:pt idx="261">
                  <c:v>8348812.0744339898</c:v>
                </c:pt>
                <c:pt idx="262">
                  <c:v>8358262.5436418839</c:v>
                </c:pt>
                <c:pt idx="263">
                  <c:v>8367660.0917699439</c:v>
                </c:pt>
                <c:pt idx="264">
                  <c:v>8377005.1570083285</c:v>
                </c:pt>
                <c:pt idx="265">
                  <c:v>8386298.1727930997</c:v>
                </c:pt>
                <c:pt idx="266">
                  <c:v>8395539.5678692367</c:v>
                </c:pt>
                <c:pt idx="267">
                  <c:v>8404729.766352674</c:v>
                </c:pt>
                <c:pt idx="268">
                  <c:v>8413869.187791476</c:v>
                </c:pt>
                <c:pt idx="269">
                  <c:v>8422958.2472261544</c:v>
                </c:pt>
                <c:pt idx="270">
                  <c:v>8431997.3552488256</c:v>
                </c:pt>
                <c:pt idx="271">
                  <c:v>8440986.9180615749</c:v>
                </c:pt>
                <c:pt idx="272">
                  <c:v>8449927.3375340179</c:v>
                </c:pt>
                <c:pt idx="273">
                  <c:v>8458819.011259852</c:v>
                </c:pt>
                <c:pt idx="274">
                  <c:v>8467662.3326125517</c:v>
                </c:pt>
                <c:pt idx="275">
                  <c:v>8476457.6908003241</c:v>
                </c:pt>
                <c:pt idx="276">
                  <c:v>8485205.4709201455</c:v>
                </c:pt>
                <c:pt idx="277">
                  <c:v>8493906.0540108643</c:v>
                </c:pt>
                <c:pt idx="278">
                  <c:v>8502559.8171058167</c:v>
                </c:pt>
                <c:pt idx="279">
                  <c:v>8511167.1332843434</c:v>
                </c:pt>
                <c:pt idx="280">
                  <c:v>8519728.3717225585</c:v>
                </c:pt>
                <c:pt idx="281">
                  <c:v>8528243.897743715</c:v>
                </c:pt>
                <c:pt idx="282">
                  <c:v>8536714.07286717</c:v>
                </c:pt>
                <c:pt idx="283">
                  <c:v>8545139.2548572626</c:v>
                </c:pt>
                <c:pt idx="284">
                  <c:v>8553519.7977710217</c:v>
                </c:pt>
                <c:pt idx="285">
                  <c:v>8561856.0520054139</c:v>
                </c:pt>
                <c:pt idx="286">
                  <c:v>8570148.3643436618</c:v>
                </c:pt>
                <c:pt idx="287">
                  <c:v>8578397.0780011658</c:v>
                </c:pt>
                <c:pt idx="288">
                  <c:v>8586602.5326704402</c:v>
                </c:pt>
                <c:pt idx="289">
                  <c:v>8594765.064565571</c:v>
                </c:pt>
                <c:pt idx="290">
                  <c:v>8602885.0064659528</c:v>
                </c:pt>
                <c:pt idx="291">
                  <c:v>8610962.6877594274</c:v>
                </c:pt>
                <c:pt idx="292">
                  <c:v>8618998.4344847444</c:v>
                </c:pt>
                <c:pt idx="293">
                  <c:v>8626992.5693733245</c:v>
                </c:pt>
                <c:pt idx="294">
                  <c:v>8634945.4118906111</c:v>
                </c:pt>
                <c:pt idx="295">
                  <c:v>8642857.278276613</c:v>
                </c:pt>
                <c:pt idx="296">
                  <c:v>8650728.4815860055</c:v>
                </c:pt>
                <c:pt idx="297">
                  <c:v>8658559.331727488</c:v>
                </c:pt>
                <c:pt idx="298">
                  <c:v>8666350.1355027314</c:v>
                </c:pt>
                <c:pt idx="299">
                  <c:v>8674101.1966446713</c:v>
                </c:pt>
                <c:pt idx="300">
                  <c:v>8681812.8158552498</c:v>
                </c:pt>
                <c:pt idx="301">
                  <c:v>8689485.2908426076</c:v>
                </c:pt>
                <c:pt idx="302">
                  <c:v>8697118.9163577799</c:v>
                </c:pt>
                <c:pt idx="303">
                  <c:v>8704713.9842308797</c:v>
                </c:pt>
                <c:pt idx="304">
                  <c:v>8712270.7834066339</c:v>
                </c:pt>
                <c:pt idx="305">
                  <c:v>8719789.5999795347</c:v>
                </c:pt>
                <c:pt idx="306">
                  <c:v>8727270.7172284499</c:v>
                </c:pt>
                <c:pt idx="307">
                  <c:v>8734714.4156507794</c:v>
                </c:pt>
                <c:pt idx="308">
                  <c:v>8742120.9729959499</c:v>
                </c:pt>
                <c:pt idx="309">
                  <c:v>8749490.6642987356</c:v>
                </c:pt>
                <c:pt idx="310">
                  <c:v>8756823.7619117443</c:v>
                </c:pt>
                <c:pt idx="311">
                  <c:v>8764120.5355378706</c:v>
                </c:pt>
                <c:pt idx="312">
                  <c:v>8771381.2522617765</c:v>
                </c:pt>
                <c:pt idx="313">
                  <c:v>8778606.176581461</c:v>
                </c:pt>
                <c:pt idx="314">
                  <c:v>8785795.5704389159</c:v>
                </c:pt>
                <c:pt idx="315">
                  <c:v>8792949.6932506822</c:v>
                </c:pt>
                <c:pt idx="316">
                  <c:v>8800068.8019378651</c:v>
                </c:pt>
                <c:pt idx="317">
                  <c:v>8807153.1509555615</c:v>
                </c:pt>
                <c:pt idx="318">
                  <c:v>8814202.9923222456</c:v>
                </c:pt>
                <c:pt idx="319">
                  <c:v>8821218.5756484121</c:v>
                </c:pt>
                <c:pt idx="320">
                  <c:v>8828200.1481649764</c:v>
                </c:pt>
                <c:pt idx="321">
                  <c:v>8835147.9547511935</c:v>
                </c:pt>
                <c:pt idx="322">
                  <c:v>8842062.2379623018</c:v>
                </c:pt>
                <c:pt idx="323">
                  <c:v>8848943.2380566951</c:v>
                </c:pt>
                <c:pt idx="324">
                  <c:v>8855791.1930226777</c:v>
                </c:pt>
                <c:pt idx="325">
                  <c:v>8862606.3386051655</c:v>
                </c:pt>
                <c:pt idx="326">
                  <c:v>8869388.9083313886</c:v>
                </c:pt>
                <c:pt idx="327">
                  <c:v>8876139.1335370354</c:v>
                </c:pt>
                <c:pt idx="328">
                  <c:v>8882857.2433912531</c:v>
                </c:pt>
                <c:pt idx="329">
                  <c:v>8889543.464921955</c:v>
                </c:pt>
                <c:pt idx="330">
                  <c:v>8896198.0230404027</c:v>
                </c:pt>
                <c:pt idx="331">
                  <c:v>8902821.1405655649</c:v>
                </c:pt>
                <c:pt idx="332">
                  <c:v>8909413.0382481515</c:v>
                </c:pt>
                <c:pt idx="333">
                  <c:v>8915973.9347943086</c:v>
                </c:pt>
                <c:pt idx="334">
                  <c:v>8922504.0468889661</c:v>
                </c:pt>
                <c:pt idx="335">
                  <c:v>8929003.5892189108</c:v>
                </c:pt>
                <c:pt idx="336">
                  <c:v>8935472.7744956221</c:v>
                </c:pt>
                <c:pt idx="337">
                  <c:v>8941911.8134775758</c:v>
                </c:pt>
                <c:pt idx="338">
                  <c:v>8948320.9149924405</c:v>
                </c:pt>
                <c:pt idx="339">
                  <c:v>8954700.2859589607</c:v>
                </c:pt>
                <c:pt idx="340">
                  <c:v>8961050.1314085033</c:v>
                </c:pt>
                <c:pt idx="341">
                  <c:v>8967370.6545062475</c:v>
                </c:pt>
                <c:pt idx="342">
                  <c:v>8973662.0565722343</c:v>
                </c:pt>
                <c:pt idx="343">
                  <c:v>8979924.5371020436</c:v>
                </c:pt>
                <c:pt idx="344">
                  <c:v>8986158.2937872261</c:v>
                </c:pt>
                <c:pt idx="345">
                  <c:v>8992363.5225354992</c:v>
                </c:pt>
                <c:pt idx="346">
                  <c:v>8998540.4174904842</c:v>
                </c:pt>
                <c:pt idx="347">
                  <c:v>9004689.1710516121</c:v>
                </c:pt>
                <c:pt idx="348">
                  <c:v>9010809.9738931935</c:v>
                </c:pt>
                <c:pt idx="349">
                  <c:v>9016903.0149837229</c:v>
                </c:pt>
                <c:pt idx="350">
                  <c:v>9022968.481604632</c:v>
                </c:pt>
                <c:pt idx="351">
                  <c:v>9029006.5593690593</c:v>
                </c:pt>
                <c:pt idx="352">
                  <c:v>9035017.4322400093</c:v>
                </c:pt>
                <c:pt idx="353">
                  <c:v>9041001.2825486772</c:v>
                </c:pt>
                <c:pt idx="354">
                  <c:v>9046958.2910122443</c:v>
                </c:pt>
                <c:pt idx="355">
                  <c:v>9052888.6367515344</c:v>
                </c:pt>
                <c:pt idx="356">
                  <c:v>9058792.4973085392</c:v>
                </c:pt>
                <c:pt idx="357">
                  <c:v>9064670.04866351</c:v>
                </c:pt>
                <c:pt idx="358">
                  <c:v>9070521.4652520604</c:v>
                </c:pt>
                <c:pt idx="359">
                  <c:v>9076346.919981841</c:v>
                </c:pt>
                <c:pt idx="360">
                  <c:v>9082146.5842491649</c:v>
                </c:pt>
                <c:pt idx="361">
                  <c:v>9087920.6279552951</c:v>
                </c:pt>
                <c:pt idx="362">
                  <c:v>9093669.2195225824</c:v>
                </c:pt>
                <c:pt idx="363">
                  <c:v>9099392.5259103812</c:v>
                </c:pt>
                <c:pt idx="364">
                  <c:v>9105090.7126309238</c:v>
                </c:pt>
                <c:pt idx="365">
                  <c:v>9110763.9437645655</c:v>
                </c:pt>
                <c:pt idx="366">
                  <c:v>9116412.381975336</c:v>
                </c:pt>
                <c:pt idx="367">
                  <c:v>9122036.18852593</c:v>
                </c:pt>
                <c:pt idx="368">
                  <c:v>9127635.523292752</c:v>
                </c:pt>
                <c:pt idx="369">
                  <c:v>9133210.5447805803</c:v>
                </c:pt>
                <c:pt idx="370">
                  <c:v>9138761.4101372361</c:v>
                </c:pt>
                <c:pt idx="371">
                  <c:v>9144288.2751677446</c:v>
                </c:pt>
                <c:pt idx="372">
                  <c:v>9149791.294348849</c:v>
                </c:pt>
                <c:pt idx="373">
                  <c:v>9155270.6208427697</c:v>
                </c:pt>
                <c:pt idx="374">
                  <c:v>9160726.4065111317</c:v>
                </c:pt>
                <c:pt idx="375">
                  <c:v>9166158.8019287307</c:v>
                </c:pt>
                <c:pt idx="376">
                  <c:v>9171567.9563968554</c:v>
                </c:pt>
                <c:pt idx="377">
                  <c:v>9176954.0179567467</c:v>
                </c:pt>
                <c:pt idx="378">
                  <c:v>9182317.1334027592</c:v>
                </c:pt>
                <c:pt idx="379">
                  <c:v>9187657.4482953437</c:v>
                </c:pt>
                <c:pt idx="380">
                  <c:v>9192975.1069738586</c:v>
                </c:pt>
                <c:pt idx="381">
                  <c:v>9198270.2525693029</c:v>
                </c:pt>
                <c:pt idx="382">
                  <c:v>9203543.0270167682</c:v>
                </c:pt>
                <c:pt idx="383">
                  <c:v>9208793.5710680299</c:v>
                </c:pt>
                <c:pt idx="384">
                  <c:v>9214022.0243034028</c:v>
                </c:pt>
                <c:pt idx="385">
                  <c:v>9219228.5251441356</c:v>
                </c:pt>
                <c:pt idx="386">
                  <c:v>9224413.2108642608</c:v>
                </c:pt>
                <c:pt idx="387">
                  <c:v>9229576.2176022176</c:v>
                </c:pt>
                <c:pt idx="388">
                  <c:v>9234717.6803726759</c:v>
                </c:pt>
                <c:pt idx="389">
                  <c:v>9239837.7330778949</c:v>
                </c:pt>
                <c:pt idx="390">
                  <c:v>9244936.508519249</c:v>
                </c:pt>
                <c:pt idx="391">
                  <c:v>9250014.1384082157</c:v>
                </c:pt>
                <c:pt idx="392">
                  <c:v>9255070.7533776294</c:v>
                </c:pt>
                <c:pt idx="393">
                  <c:v>9260106.4829925727</c:v>
                </c:pt>
                <c:pt idx="394">
                  <c:v>9265121.45576117</c:v>
                </c:pt>
                <c:pt idx="395">
                  <c:v>9270115.7991453018</c:v>
                </c:pt>
                <c:pt idx="396">
                  <c:v>9275089.639571134</c:v>
                </c:pt>
                <c:pt idx="397">
                  <c:v>9280043.1024396364</c:v>
                </c:pt>
                <c:pt idx="398">
                  <c:v>9284976.3121367376</c:v>
                </c:pt>
                <c:pt idx="399">
                  <c:v>9289889.3920435589</c:v>
                </c:pt>
                <c:pt idx="400">
                  <c:v>9294782.4645466059</c:v>
                </c:pt>
                <c:pt idx="401">
                  <c:v>9299655.6510475595</c:v>
                </c:pt>
                <c:pt idx="402">
                  <c:v>9304509.0719730817</c:v>
                </c:pt>
                <c:pt idx="403">
                  <c:v>9309342.8467846606</c:v>
                </c:pt>
                <c:pt idx="404">
                  <c:v>9314157.0939881429</c:v>
                </c:pt>
                <c:pt idx="405">
                  <c:v>9318951.9311430641</c:v>
                </c:pt>
                <c:pt idx="406">
                  <c:v>9323727.4748722911</c:v>
                </c:pt>
                <c:pt idx="407">
                  <c:v>9328483.8408710882</c:v>
                </c:pt>
                <c:pt idx="408">
                  <c:v>9333221.1439162493</c:v>
                </c:pt>
                <c:pt idx="409">
                  <c:v>9337939.4978752285</c:v>
                </c:pt>
                <c:pt idx="410">
                  <c:v>9342639.0157150906</c:v>
                </c:pt>
                <c:pt idx="411">
                  <c:v>9347319.8095112108</c:v>
                </c:pt>
                <c:pt idx="412">
                  <c:v>9351981.9904561788</c:v>
                </c:pt>
                <c:pt idx="413">
                  <c:v>9356625.6688682325</c:v>
                </c:pt>
                <c:pt idx="414">
                  <c:v>9361250.9541999269</c:v>
                </c:pt>
                <c:pt idx="415">
                  <c:v>9365857.9550464898</c:v>
                </c:pt>
                <c:pt idx="416">
                  <c:v>9370446.7791542336</c:v>
                </c:pt>
                <c:pt idx="417">
                  <c:v>9375017.5334286764</c:v>
                </c:pt>
                <c:pt idx="418">
                  <c:v>9379570.3239426967</c:v>
                </c:pt>
                <c:pt idx="419">
                  <c:v>9384105.2559447233</c:v>
                </c:pt>
                <c:pt idx="420">
                  <c:v>9388622.4338664189</c:v>
                </c:pt>
                <c:pt idx="421">
                  <c:v>9393121.9613308534</c:v>
                </c:pt>
                <c:pt idx="422">
                  <c:v>9397603.9411599971</c:v>
                </c:pt>
                <c:pt idx="423">
                  <c:v>9402068.4753825776</c:v>
                </c:pt>
                <c:pt idx="424">
                  <c:v>9406515.6652416345</c:v>
                </c:pt>
                <c:pt idx="425">
                  <c:v>9410945.6112019215</c:v>
                </c:pt>
                <c:pt idx="426">
                  <c:v>9415358.4129575286</c:v>
                </c:pt>
                <c:pt idx="427">
                  <c:v>9419754.1694390159</c:v>
                </c:pt>
                <c:pt idx="428">
                  <c:v>9424132.978820825</c:v>
                </c:pt>
                <c:pt idx="429">
                  <c:v>9428494.9385283384</c:v>
                </c:pt>
                <c:pt idx="430">
                  <c:v>9432840.1452450473</c:v>
                </c:pt>
                <c:pt idx="431">
                  <c:v>9437168.694919508</c:v>
                </c:pt>
                <c:pt idx="432">
                  <c:v>9441480.682772316</c:v>
                </c:pt>
                <c:pt idx="433">
                  <c:v>9445776.2033029385</c:v>
                </c:pt>
                <c:pt idx="434">
                  <c:v>9450055.3502965122</c:v>
                </c:pt>
                <c:pt idx="435">
                  <c:v>9454318.2168304883</c:v>
                </c:pt>
                <c:pt idx="436">
                  <c:v>9458564.8952814005</c:v>
                </c:pt>
                <c:pt idx="437">
                  <c:v>9462795.4773311913</c:v>
                </c:pt>
                <c:pt idx="438">
                  <c:v>9467010.0539739225</c:v>
                </c:pt>
                <c:pt idx="439">
                  <c:v>9471208.7155220173</c:v>
                </c:pt>
                <c:pt idx="440">
                  <c:v>9475391.5516127497</c:v>
                </c:pt>
                <c:pt idx="441">
                  <c:v>9479558.6512143202</c:v>
                </c:pt>
                <c:pt idx="442">
                  <c:v>9483710.1026322134</c:v>
                </c:pt>
                <c:pt idx="443">
                  <c:v>9487845.9935153015</c:v>
                </c:pt>
                <c:pt idx="444">
                  <c:v>9491966.4108618386</c:v>
                </c:pt>
                <c:pt idx="445">
                  <c:v>9496071.4410254583</c:v>
                </c:pt>
                <c:pt idx="446">
                  <c:v>9500161.1697212439</c:v>
                </c:pt>
                <c:pt idx="447">
                  <c:v>9504235.6820313968</c:v>
                </c:pt>
                <c:pt idx="448">
                  <c:v>9508295.0624111835</c:v>
                </c:pt>
                <c:pt idx="449">
                  <c:v>9512339.3946946003</c:v>
                </c:pt>
                <c:pt idx="450">
                  <c:v>9516368.7621000446</c:v>
                </c:pt>
                <c:pt idx="451">
                  <c:v>9520383.247236006</c:v>
                </c:pt>
                <c:pt idx="452">
                  <c:v>9524382.9321064986</c:v>
                </c:pt>
                <c:pt idx="453">
                  <c:v>9528367.8981166538</c:v>
                </c:pt>
                <c:pt idx="454">
                  <c:v>9532338.2260781042</c:v>
                </c:pt>
                <c:pt idx="455">
                  <c:v>9536293.9962143935</c:v>
                </c:pt>
                <c:pt idx="456">
                  <c:v>9540235.288166225</c:v>
                </c:pt>
                <c:pt idx="457">
                  <c:v>9544162.1809968036</c:v>
                </c:pt>
                <c:pt idx="458">
                  <c:v>9548074.7531969305</c:v>
                </c:pt>
                <c:pt idx="459">
                  <c:v>9551973.0826903023</c:v>
                </c:pt>
                <c:pt idx="460">
                  <c:v>9555857.2468384616</c:v>
                </c:pt>
                <c:pt idx="461">
                  <c:v>9559727.3224458396</c:v>
                </c:pt>
                <c:pt idx="462">
                  <c:v>9563583.3857648876</c:v>
                </c:pt>
                <c:pt idx="463">
                  <c:v>9567425.5125008952</c:v>
                </c:pt>
                <c:pt idx="464">
                  <c:v>9571253.7778167538</c:v>
                </c:pt>
                <c:pt idx="465">
                  <c:v>9575068.2563380469</c:v>
                </c:pt>
              </c:numCache>
            </c:numRef>
          </c:yVal>
          <c:smooth val="1"/>
        </c:ser>
        <c:ser>
          <c:idx val="0"/>
          <c:order val="1"/>
          <c:tx>
            <c:v>ETC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Plots'!$K$52:$K$517</c:f>
              <c:numCache>
                <c:formatCode>#,##0</c:formatCode>
                <c:ptCount val="466"/>
                <c:pt idx="0">
                  <c:v>775000</c:v>
                </c:pt>
                <c:pt idx="1">
                  <c:v>790000</c:v>
                </c:pt>
                <c:pt idx="2">
                  <c:v>805000</c:v>
                </c:pt>
                <c:pt idx="3">
                  <c:v>820000</c:v>
                </c:pt>
                <c:pt idx="4">
                  <c:v>835000</c:v>
                </c:pt>
                <c:pt idx="5">
                  <c:v>850000</c:v>
                </c:pt>
                <c:pt idx="6">
                  <c:v>865000</c:v>
                </c:pt>
                <c:pt idx="7">
                  <c:v>880000</c:v>
                </c:pt>
                <c:pt idx="8">
                  <c:v>895000</c:v>
                </c:pt>
                <c:pt idx="9">
                  <c:v>910000</c:v>
                </c:pt>
                <c:pt idx="10">
                  <c:v>925000</c:v>
                </c:pt>
                <c:pt idx="11">
                  <c:v>940000</c:v>
                </c:pt>
                <c:pt idx="12">
                  <c:v>955000</c:v>
                </c:pt>
                <c:pt idx="13">
                  <c:v>970000</c:v>
                </c:pt>
                <c:pt idx="14">
                  <c:v>985000</c:v>
                </c:pt>
                <c:pt idx="15">
                  <c:v>1000000</c:v>
                </c:pt>
                <c:pt idx="16">
                  <c:v>1015000</c:v>
                </c:pt>
                <c:pt idx="17">
                  <c:v>1030000</c:v>
                </c:pt>
                <c:pt idx="18">
                  <c:v>1045000</c:v>
                </c:pt>
                <c:pt idx="19">
                  <c:v>1060000</c:v>
                </c:pt>
                <c:pt idx="20">
                  <c:v>1075000</c:v>
                </c:pt>
                <c:pt idx="21">
                  <c:v>1090000</c:v>
                </c:pt>
                <c:pt idx="22">
                  <c:v>1105000</c:v>
                </c:pt>
                <c:pt idx="23">
                  <c:v>1120000</c:v>
                </c:pt>
                <c:pt idx="24">
                  <c:v>1135000</c:v>
                </c:pt>
                <c:pt idx="25">
                  <c:v>1150000</c:v>
                </c:pt>
                <c:pt idx="26">
                  <c:v>1165000</c:v>
                </c:pt>
                <c:pt idx="27">
                  <c:v>1180000</c:v>
                </c:pt>
                <c:pt idx="28">
                  <c:v>1195000</c:v>
                </c:pt>
                <c:pt idx="29">
                  <c:v>1210000</c:v>
                </c:pt>
                <c:pt idx="30">
                  <c:v>1225000</c:v>
                </c:pt>
                <c:pt idx="31">
                  <c:v>1240000</c:v>
                </c:pt>
                <c:pt idx="32">
                  <c:v>1255000</c:v>
                </c:pt>
                <c:pt idx="33">
                  <c:v>1270000</c:v>
                </c:pt>
                <c:pt idx="34">
                  <c:v>1285000</c:v>
                </c:pt>
                <c:pt idx="35">
                  <c:v>1300000</c:v>
                </c:pt>
                <c:pt idx="36">
                  <c:v>1315000</c:v>
                </c:pt>
                <c:pt idx="37">
                  <c:v>1330000</c:v>
                </c:pt>
                <c:pt idx="38">
                  <c:v>1345000</c:v>
                </c:pt>
                <c:pt idx="39">
                  <c:v>1360000</c:v>
                </c:pt>
                <c:pt idx="40">
                  <c:v>1375000</c:v>
                </c:pt>
                <c:pt idx="41">
                  <c:v>1390000</c:v>
                </c:pt>
                <c:pt idx="42">
                  <c:v>1405000</c:v>
                </c:pt>
                <c:pt idx="43">
                  <c:v>1420000</c:v>
                </c:pt>
                <c:pt idx="44">
                  <c:v>1435000</c:v>
                </c:pt>
                <c:pt idx="45">
                  <c:v>1450000</c:v>
                </c:pt>
                <c:pt idx="46">
                  <c:v>1465000</c:v>
                </c:pt>
                <c:pt idx="47">
                  <c:v>1480000</c:v>
                </c:pt>
                <c:pt idx="48">
                  <c:v>1495000</c:v>
                </c:pt>
                <c:pt idx="49">
                  <c:v>1510000</c:v>
                </c:pt>
                <c:pt idx="50">
                  <c:v>1525000</c:v>
                </c:pt>
                <c:pt idx="51">
                  <c:v>1540000</c:v>
                </c:pt>
                <c:pt idx="52">
                  <c:v>1555000</c:v>
                </c:pt>
                <c:pt idx="53">
                  <c:v>1570000</c:v>
                </c:pt>
                <c:pt idx="54">
                  <c:v>1585000</c:v>
                </c:pt>
                <c:pt idx="55">
                  <c:v>1600000</c:v>
                </c:pt>
                <c:pt idx="56">
                  <c:v>1615000</c:v>
                </c:pt>
                <c:pt idx="57">
                  <c:v>1630000</c:v>
                </c:pt>
                <c:pt idx="58">
                  <c:v>1645000</c:v>
                </c:pt>
                <c:pt idx="59">
                  <c:v>1660000</c:v>
                </c:pt>
                <c:pt idx="60">
                  <c:v>1675000</c:v>
                </c:pt>
                <c:pt idx="61">
                  <c:v>1690000</c:v>
                </c:pt>
                <c:pt idx="62">
                  <c:v>1705000</c:v>
                </c:pt>
                <c:pt idx="63">
                  <c:v>1720000</c:v>
                </c:pt>
                <c:pt idx="64">
                  <c:v>1735000</c:v>
                </c:pt>
                <c:pt idx="65">
                  <c:v>1750000</c:v>
                </c:pt>
                <c:pt idx="66">
                  <c:v>1765000</c:v>
                </c:pt>
                <c:pt idx="67">
                  <c:v>1780000</c:v>
                </c:pt>
                <c:pt idx="68">
                  <c:v>1795000</c:v>
                </c:pt>
                <c:pt idx="69">
                  <c:v>1810000</c:v>
                </c:pt>
                <c:pt idx="70">
                  <c:v>1825000</c:v>
                </c:pt>
                <c:pt idx="71">
                  <c:v>1840000</c:v>
                </c:pt>
                <c:pt idx="72">
                  <c:v>1855000</c:v>
                </c:pt>
                <c:pt idx="73">
                  <c:v>1870000</c:v>
                </c:pt>
                <c:pt idx="74">
                  <c:v>1885000</c:v>
                </c:pt>
                <c:pt idx="75">
                  <c:v>1900000</c:v>
                </c:pt>
                <c:pt idx="76">
                  <c:v>1915000</c:v>
                </c:pt>
                <c:pt idx="77">
                  <c:v>1930000</c:v>
                </c:pt>
                <c:pt idx="78">
                  <c:v>1945000</c:v>
                </c:pt>
                <c:pt idx="79">
                  <c:v>1960000</c:v>
                </c:pt>
                <c:pt idx="80">
                  <c:v>1975000</c:v>
                </c:pt>
                <c:pt idx="81">
                  <c:v>1990000</c:v>
                </c:pt>
                <c:pt idx="82">
                  <c:v>2005000</c:v>
                </c:pt>
                <c:pt idx="83">
                  <c:v>2020000</c:v>
                </c:pt>
                <c:pt idx="84">
                  <c:v>2035000</c:v>
                </c:pt>
                <c:pt idx="85">
                  <c:v>2050000</c:v>
                </c:pt>
                <c:pt idx="86">
                  <c:v>2065000</c:v>
                </c:pt>
                <c:pt idx="87">
                  <c:v>2080000</c:v>
                </c:pt>
                <c:pt idx="88">
                  <c:v>2095000</c:v>
                </c:pt>
                <c:pt idx="89">
                  <c:v>2110000</c:v>
                </c:pt>
                <c:pt idx="90">
                  <c:v>2125000</c:v>
                </c:pt>
                <c:pt idx="91">
                  <c:v>2140000</c:v>
                </c:pt>
                <c:pt idx="92">
                  <c:v>2155000</c:v>
                </c:pt>
                <c:pt idx="93">
                  <c:v>2170000</c:v>
                </c:pt>
                <c:pt idx="94">
                  <c:v>2185000</c:v>
                </c:pt>
                <c:pt idx="95">
                  <c:v>2200000</c:v>
                </c:pt>
                <c:pt idx="96">
                  <c:v>2215000</c:v>
                </c:pt>
                <c:pt idx="97">
                  <c:v>2230000</c:v>
                </c:pt>
                <c:pt idx="98">
                  <c:v>2245000</c:v>
                </c:pt>
                <c:pt idx="99">
                  <c:v>2260000</c:v>
                </c:pt>
                <c:pt idx="100">
                  <c:v>2275000</c:v>
                </c:pt>
                <c:pt idx="101">
                  <c:v>2290000</c:v>
                </c:pt>
                <c:pt idx="102">
                  <c:v>2305000</c:v>
                </c:pt>
                <c:pt idx="103">
                  <c:v>2320000</c:v>
                </c:pt>
                <c:pt idx="104">
                  <c:v>2335000</c:v>
                </c:pt>
                <c:pt idx="105">
                  <c:v>2350000</c:v>
                </c:pt>
                <c:pt idx="106">
                  <c:v>2365000</c:v>
                </c:pt>
                <c:pt idx="107">
                  <c:v>2380000</c:v>
                </c:pt>
                <c:pt idx="108">
                  <c:v>2395000</c:v>
                </c:pt>
                <c:pt idx="109">
                  <c:v>2410000</c:v>
                </c:pt>
                <c:pt idx="110">
                  <c:v>2425000</c:v>
                </c:pt>
                <c:pt idx="111">
                  <c:v>2440000</c:v>
                </c:pt>
                <c:pt idx="112">
                  <c:v>2455000</c:v>
                </c:pt>
                <c:pt idx="113">
                  <c:v>2470000</c:v>
                </c:pt>
                <c:pt idx="114">
                  <c:v>2485000</c:v>
                </c:pt>
                <c:pt idx="115">
                  <c:v>2500000</c:v>
                </c:pt>
                <c:pt idx="116">
                  <c:v>2515000</c:v>
                </c:pt>
                <c:pt idx="117">
                  <c:v>2530000</c:v>
                </c:pt>
                <c:pt idx="118">
                  <c:v>2545000</c:v>
                </c:pt>
                <c:pt idx="119">
                  <c:v>2560000</c:v>
                </c:pt>
                <c:pt idx="120">
                  <c:v>2575000</c:v>
                </c:pt>
                <c:pt idx="121">
                  <c:v>2590000</c:v>
                </c:pt>
                <c:pt idx="122">
                  <c:v>2605000</c:v>
                </c:pt>
                <c:pt idx="123">
                  <c:v>2620000</c:v>
                </c:pt>
                <c:pt idx="124">
                  <c:v>2635000</c:v>
                </c:pt>
                <c:pt idx="125">
                  <c:v>2650000</c:v>
                </c:pt>
                <c:pt idx="126">
                  <c:v>2665000</c:v>
                </c:pt>
                <c:pt idx="127">
                  <c:v>2680000</c:v>
                </c:pt>
                <c:pt idx="128">
                  <c:v>2695000</c:v>
                </c:pt>
                <c:pt idx="129">
                  <c:v>2710000</c:v>
                </c:pt>
                <c:pt idx="130">
                  <c:v>2725000</c:v>
                </c:pt>
                <c:pt idx="131">
                  <c:v>2740000</c:v>
                </c:pt>
                <c:pt idx="132">
                  <c:v>2755000</c:v>
                </c:pt>
                <c:pt idx="133">
                  <c:v>2770000</c:v>
                </c:pt>
                <c:pt idx="134">
                  <c:v>2785000</c:v>
                </c:pt>
                <c:pt idx="135">
                  <c:v>2800000</c:v>
                </c:pt>
                <c:pt idx="136">
                  <c:v>2815000</c:v>
                </c:pt>
                <c:pt idx="137">
                  <c:v>2830000</c:v>
                </c:pt>
                <c:pt idx="138">
                  <c:v>2845000</c:v>
                </c:pt>
                <c:pt idx="139">
                  <c:v>2860000</c:v>
                </c:pt>
                <c:pt idx="140">
                  <c:v>2875000</c:v>
                </c:pt>
                <c:pt idx="141">
                  <c:v>2890000</c:v>
                </c:pt>
                <c:pt idx="142">
                  <c:v>2905000</c:v>
                </c:pt>
                <c:pt idx="143">
                  <c:v>2920000</c:v>
                </c:pt>
                <c:pt idx="144">
                  <c:v>2935000</c:v>
                </c:pt>
                <c:pt idx="145">
                  <c:v>2950000</c:v>
                </c:pt>
                <c:pt idx="146">
                  <c:v>2965000</c:v>
                </c:pt>
                <c:pt idx="147">
                  <c:v>2980000</c:v>
                </c:pt>
                <c:pt idx="148">
                  <c:v>2995000</c:v>
                </c:pt>
                <c:pt idx="149">
                  <c:v>3010000</c:v>
                </c:pt>
                <c:pt idx="150">
                  <c:v>3025000</c:v>
                </c:pt>
                <c:pt idx="151">
                  <c:v>3040000</c:v>
                </c:pt>
                <c:pt idx="152">
                  <c:v>3055000</c:v>
                </c:pt>
                <c:pt idx="153">
                  <c:v>3070000</c:v>
                </c:pt>
                <c:pt idx="154">
                  <c:v>3085000</c:v>
                </c:pt>
                <c:pt idx="155">
                  <c:v>3100000</c:v>
                </c:pt>
                <c:pt idx="156">
                  <c:v>3115000</c:v>
                </c:pt>
                <c:pt idx="157">
                  <c:v>3130000</c:v>
                </c:pt>
                <c:pt idx="158">
                  <c:v>3145000</c:v>
                </c:pt>
                <c:pt idx="159">
                  <c:v>3160000</c:v>
                </c:pt>
                <c:pt idx="160">
                  <c:v>3175000</c:v>
                </c:pt>
                <c:pt idx="161">
                  <c:v>3190000</c:v>
                </c:pt>
                <c:pt idx="162">
                  <c:v>3205000</c:v>
                </c:pt>
                <c:pt idx="163">
                  <c:v>3220000</c:v>
                </c:pt>
                <c:pt idx="164">
                  <c:v>3235000</c:v>
                </c:pt>
                <c:pt idx="165">
                  <c:v>3250000</c:v>
                </c:pt>
                <c:pt idx="166">
                  <c:v>3265000</c:v>
                </c:pt>
                <c:pt idx="167">
                  <c:v>3280000</c:v>
                </c:pt>
                <c:pt idx="168">
                  <c:v>3295000</c:v>
                </c:pt>
                <c:pt idx="169">
                  <c:v>3310000</c:v>
                </c:pt>
                <c:pt idx="170">
                  <c:v>3325000</c:v>
                </c:pt>
                <c:pt idx="171">
                  <c:v>3340000</c:v>
                </c:pt>
                <c:pt idx="172">
                  <c:v>3355000</c:v>
                </c:pt>
                <c:pt idx="173">
                  <c:v>3370000</c:v>
                </c:pt>
                <c:pt idx="174">
                  <c:v>3385000</c:v>
                </c:pt>
                <c:pt idx="175">
                  <c:v>3400000</c:v>
                </c:pt>
                <c:pt idx="176">
                  <c:v>3415000</c:v>
                </c:pt>
                <c:pt idx="177">
                  <c:v>3430000</c:v>
                </c:pt>
                <c:pt idx="178">
                  <c:v>3445000</c:v>
                </c:pt>
                <c:pt idx="179">
                  <c:v>3460000</c:v>
                </c:pt>
                <c:pt idx="180">
                  <c:v>3475000</c:v>
                </c:pt>
                <c:pt idx="181">
                  <c:v>3490000</c:v>
                </c:pt>
                <c:pt idx="182">
                  <c:v>3505000</c:v>
                </c:pt>
                <c:pt idx="183">
                  <c:v>3520000</c:v>
                </c:pt>
                <c:pt idx="184">
                  <c:v>3535000</c:v>
                </c:pt>
                <c:pt idx="185">
                  <c:v>3550000</c:v>
                </c:pt>
                <c:pt idx="186">
                  <c:v>3565000</c:v>
                </c:pt>
                <c:pt idx="187">
                  <c:v>3580000</c:v>
                </c:pt>
                <c:pt idx="188">
                  <c:v>3595000</c:v>
                </c:pt>
                <c:pt idx="189">
                  <c:v>3610000</c:v>
                </c:pt>
                <c:pt idx="190">
                  <c:v>3625000</c:v>
                </c:pt>
                <c:pt idx="191">
                  <c:v>3640000</c:v>
                </c:pt>
                <c:pt idx="192">
                  <c:v>3655000</c:v>
                </c:pt>
                <c:pt idx="193">
                  <c:v>3670000</c:v>
                </c:pt>
                <c:pt idx="194">
                  <c:v>3685000</c:v>
                </c:pt>
                <c:pt idx="195">
                  <c:v>3700000</c:v>
                </c:pt>
                <c:pt idx="196">
                  <c:v>3715000</c:v>
                </c:pt>
                <c:pt idx="197">
                  <c:v>3730000</c:v>
                </c:pt>
                <c:pt idx="198">
                  <c:v>3745000</c:v>
                </c:pt>
                <c:pt idx="199">
                  <c:v>3760000</c:v>
                </c:pt>
                <c:pt idx="200">
                  <c:v>3775000</c:v>
                </c:pt>
                <c:pt idx="201">
                  <c:v>3790000</c:v>
                </c:pt>
                <c:pt idx="202">
                  <c:v>3805000</c:v>
                </c:pt>
                <c:pt idx="203">
                  <c:v>3820000</c:v>
                </c:pt>
                <c:pt idx="204">
                  <c:v>3835000</c:v>
                </c:pt>
                <c:pt idx="205">
                  <c:v>3850000</c:v>
                </c:pt>
                <c:pt idx="206">
                  <c:v>3865000</c:v>
                </c:pt>
                <c:pt idx="207">
                  <c:v>3880000</c:v>
                </c:pt>
                <c:pt idx="208">
                  <c:v>3895000</c:v>
                </c:pt>
                <c:pt idx="209">
                  <c:v>3910000</c:v>
                </c:pt>
                <c:pt idx="210">
                  <c:v>3925000</c:v>
                </c:pt>
                <c:pt idx="211">
                  <c:v>3940000</c:v>
                </c:pt>
                <c:pt idx="212">
                  <c:v>3955000</c:v>
                </c:pt>
                <c:pt idx="213">
                  <c:v>3970000</c:v>
                </c:pt>
                <c:pt idx="214">
                  <c:v>3985000</c:v>
                </c:pt>
                <c:pt idx="215">
                  <c:v>4000000</c:v>
                </c:pt>
                <c:pt idx="216">
                  <c:v>4015000</c:v>
                </c:pt>
                <c:pt idx="217">
                  <c:v>4030000</c:v>
                </c:pt>
                <c:pt idx="218">
                  <c:v>4045000</c:v>
                </c:pt>
                <c:pt idx="219">
                  <c:v>4060000</c:v>
                </c:pt>
                <c:pt idx="220">
                  <c:v>4075000</c:v>
                </c:pt>
                <c:pt idx="221">
                  <c:v>4090000</c:v>
                </c:pt>
                <c:pt idx="222">
                  <c:v>4105000</c:v>
                </c:pt>
                <c:pt idx="223">
                  <c:v>4120000</c:v>
                </c:pt>
                <c:pt idx="224">
                  <c:v>4135000</c:v>
                </c:pt>
                <c:pt idx="225">
                  <c:v>4150000</c:v>
                </c:pt>
                <c:pt idx="226">
                  <c:v>4165000</c:v>
                </c:pt>
                <c:pt idx="227">
                  <c:v>4180000</c:v>
                </c:pt>
                <c:pt idx="228">
                  <c:v>4195000</c:v>
                </c:pt>
                <c:pt idx="229">
                  <c:v>4210000</c:v>
                </c:pt>
                <c:pt idx="230">
                  <c:v>4225000</c:v>
                </c:pt>
                <c:pt idx="231">
                  <c:v>4240000</c:v>
                </c:pt>
                <c:pt idx="232">
                  <c:v>4255000</c:v>
                </c:pt>
                <c:pt idx="233">
                  <c:v>4270000</c:v>
                </c:pt>
                <c:pt idx="234">
                  <c:v>4285000</c:v>
                </c:pt>
                <c:pt idx="235">
                  <c:v>4300000</c:v>
                </c:pt>
                <c:pt idx="236">
                  <c:v>4315000</c:v>
                </c:pt>
                <c:pt idx="237">
                  <c:v>4330000</c:v>
                </c:pt>
                <c:pt idx="238">
                  <c:v>4345000</c:v>
                </c:pt>
                <c:pt idx="239">
                  <c:v>4360000</c:v>
                </c:pt>
                <c:pt idx="240">
                  <c:v>4375000</c:v>
                </c:pt>
                <c:pt idx="241">
                  <c:v>4390000</c:v>
                </c:pt>
                <c:pt idx="242">
                  <c:v>4405000</c:v>
                </c:pt>
                <c:pt idx="243">
                  <c:v>4420000</c:v>
                </c:pt>
                <c:pt idx="244">
                  <c:v>4435000</c:v>
                </c:pt>
                <c:pt idx="245">
                  <c:v>4450000</c:v>
                </c:pt>
                <c:pt idx="246">
                  <c:v>4465000</c:v>
                </c:pt>
                <c:pt idx="247">
                  <c:v>4480000</c:v>
                </c:pt>
                <c:pt idx="248">
                  <c:v>4495000</c:v>
                </c:pt>
                <c:pt idx="249">
                  <c:v>4510000</c:v>
                </c:pt>
                <c:pt idx="250">
                  <c:v>4525000</c:v>
                </c:pt>
                <c:pt idx="251">
                  <c:v>4540000</c:v>
                </c:pt>
                <c:pt idx="252">
                  <c:v>4555000</c:v>
                </c:pt>
                <c:pt idx="253">
                  <c:v>4570000</c:v>
                </c:pt>
                <c:pt idx="254">
                  <c:v>4585000</c:v>
                </c:pt>
                <c:pt idx="255">
                  <c:v>4600000</c:v>
                </c:pt>
                <c:pt idx="256">
                  <c:v>4615000</c:v>
                </c:pt>
                <c:pt idx="257">
                  <c:v>4630000</c:v>
                </c:pt>
                <c:pt idx="258">
                  <c:v>4645000</c:v>
                </c:pt>
                <c:pt idx="259">
                  <c:v>4660000</c:v>
                </c:pt>
                <c:pt idx="260">
                  <c:v>4675000</c:v>
                </c:pt>
                <c:pt idx="261">
                  <c:v>4690000</c:v>
                </c:pt>
                <c:pt idx="262">
                  <c:v>4705000</c:v>
                </c:pt>
                <c:pt idx="263">
                  <c:v>4720000</c:v>
                </c:pt>
                <c:pt idx="264">
                  <c:v>4735000</c:v>
                </c:pt>
                <c:pt idx="265">
                  <c:v>4750000</c:v>
                </c:pt>
                <c:pt idx="266">
                  <c:v>4765000</c:v>
                </c:pt>
                <c:pt idx="267">
                  <c:v>4780000</c:v>
                </c:pt>
                <c:pt idx="268">
                  <c:v>4795000</c:v>
                </c:pt>
                <c:pt idx="269">
                  <c:v>4810000</c:v>
                </c:pt>
                <c:pt idx="270">
                  <c:v>4825000</c:v>
                </c:pt>
                <c:pt idx="271">
                  <c:v>4840000</c:v>
                </c:pt>
                <c:pt idx="272">
                  <c:v>4855000</c:v>
                </c:pt>
                <c:pt idx="273">
                  <c:v>4870000</c:v>
                </c:pt>
                <c:pt idx="274">
                  <c:v>4885000</c:v>
                </c:pt>
                <c:pt idx="275">
                  <c:v>4900000</c:v>
                </c:pt>
                <c:pt idx="276">
                  <c:v>4915000</c:v>
                </c:pt>
                <c:pt idx="277">
                  <c:v>4930000</c:v>
                </c:pt>
                <c:pt idx="278">
                  <c:v>4945000</c:v>
                </c:pt>
                <c:pt idx="279">
                  <c:v>4960000</c:v>
                </c:pt>
                <c:pt idx="280">
                  <c:v>4975000</c:v>
                </c:pt>
                <c:pt idx="281">
                  <c:v>4990000</c:v>
                </c:pt>
                <c:pt idx="282">
                  <c:v>5005000</c:v>
                </c:pt>
                <c:pt idx="283">
                  <c:v>5020000</c:v>
                </c:pt>
                <c:pt idx="284">
                  <c:v>5035000</c:v>
                </c:pt>
                <c:pt idx="285">
                  <c:v>5050000</c:v>
                </c:pt>
                <c:pt idx="286">
                  <c:v>5065000</c:v>
                </c:pt>
                <c:pt idx="287">
                  <c:v>5080000</c:v>
                </c:pt>
                <c:pt idx="288">
                  <c:v>5095000</c:v>
                </c:pt>
                <c:pt idx="289">
                  <c:v>5110000</c:v>
                </c:pt>
                <c:pt idx="290">
                  <c:v>5125000</c:v>
                </c:pt>
                <c:pt idx="291">
                  <c:v>5140000</c:v>
                </c:pt>
                <c:pt idx="292">
                  <c:v>5155000</c:v>
                </c:pt>
                <c:pt idx="293">
                  <c:v>5170000</c:v>
                </c:pt>
                <c:pt idx="294">
                  <c:v>5185000</c:v>
                </c:pt>
                <c:pt idx="295">
                  <c:v>5200000</c:v>
                </c:pt>
                <c:pt idx="296">
                  <c:v>5215000</c:v>
                </c:pt>
                <c:pt idx="297">
                  <c:v>5230000</c:v>
                </c:pt>
                <c:pt idx="298">
                  <c:v>5245000</c:v>
                </c:pt>
                <c:pt idx="299">
                  <c:v>5260000</c:v>
                </c:pt>
                <c:pt idx="300">
                  <c:v>5275000</c:v>
                </c:pt>
                <c:pt idx="301">
                  <c:v>5290000</c:v>
                </c:pt>
                <c:pt idx="302">
                  <c:v>5305000</c:v>
                </c:pt>
                <c:pt idx="303">
                  <c:v>5320000</c:v>
                </c:pt>
                <c:pt idx="304">
                  <c:v>5335000</c:v>
                </c:pt>
                <c:pt idx="305">
                  <c:v>5350000</c:v>
                </c:pt>
                <c:pt idx="306">
                  <c:v>5365000</c:v>
                </c:pt>
                <c:pt idx="307">
                  <c:v>5380000</c:v>
                </c:pt>
                <c:pt idx="308">
                  <c:v>5395000</c:v>
                </c:pt>
                <c:pt idx="309">
                  <c:v>5410000</c:v>
                </c:pt>
                <c:pt idx="310">
                  <c:v>5425000</c:v>
                </c:pt>
                <c:pt idx="311">
                  <c:v>5440000</c:v>
                </c:pt>
                <c:pt idx="312">
                  <c:v>5455000</c:v>
                </c:pt>
                <c:pt idx="313">
                  <c:v>5470000</c:v>
                </c:pt>
                <c:pt idx="314">
                  <c:v>5485000</c:v>
                </c:pt>
                <c:pt idx="315">
                  <c:v>5500000</c:v>
                </c:pt>
                <c:pt idx="316">
                  <c:v>5515000</c:v>
                </c:pt>
                <c:pt idx="317">
                  <c:v>5530000</c:v>
                </c:pt>
                <c:pt idx="318">
                  <c:v>5545000</c:v>
                </c:pt>
                <c:pt idx="319">
                  <c:v>5560000</c:v>
                </c:pt>
                <c:pt idx="320">
                  <c:v>5575000</c:v>
                </c:pt>
                <c:pt idx="321">
                  <c:v>5590000</c:v>
                </c:pt>
                <c:pt idx="322">
                  <c:v>5605000</c:v>
                </c:pt>
                <c:pt idx="323">
                  <c:v>5620000</c:v>
                </c:pt>
                <c:pt idx="324">
                  <c:v>5635000</c:v>
                </c:pt>
                <c:pt idx="325">
                  <c:v>5650000</c:v>
                </c:pt>
                <c:pt idx="326">
                  <c:v>5665000</c:v>
                </c:pt>
                <c:pt idx="327">
                  <c:v>5680000</c:v>
                </c:pt>
                <c:pt idx="328">
                  <c:v>5695000</c:v>
                </c:pt>
                <c:pt idx="329">
                  <c:v>5710000</c:v>
                </c:pt>
                <c:pt idx="330">
                  <c:v>5725000</c:v>
                </c:pt>
                <c:pt idx="331">
                  <c:v>5740000</c:v>
                </c:pt>
                <c:pt idx="332">
                  <c:v>5755000</c:v>
                </c:pt>
                <c:pt idx="333">
                  <c:v>5770000</c:v>
                </c:pt>
                <c:pt idx="334">
                  <c:v>5785000</c:v>
                </c:pt>
                <c:pt idx="335">
                  <c:v>5800000</c:v>
                </c:pt>
                <c:pt idx="336">
                  <c:v>5815000</c:v>
                </c:pt>
                <c:pt idx="337">
                  <c:v>5830000</c:v>
                </c:pt>
                <c:pt idx="338">
                  <c:v>5845000</c:v>
                </c:pt>
                <c:pt idx="339">
                  <c:v>5860000</c:v>
                </c:pt>
                <c:pt idx="340">
                  <c:v>5875000</c:v>
                </c:pt>
                <c:pt idx="341">
                  <c:v>5890000</c:v>
                </c:pt>
                <c:pt idx="342">
                  <c:v>5905000</c:v>
                </c:pt>
                <c:pt idx="343">
                  <c:v>5920000</c:v>
                </c:pt>
                <c:pt idx="344">
                  <c:v>5935000</c:v>
                </c:pt>
                <c:pt idx="345">
                  <c:v>5950000</c:v>
                </c:pt>
                <c:pt idx="346">
                  <c:v>5965000</c:v>
                </c:pt>
                <c:pt idx="347">
                  <c:v>5980000</c:v>
                </c:pt>
                <c:pt idx="348">
                  <c:v>5995000</c:v>
                </c:pt>
                <c:pt idx="349">
                  <c:v>6010000</c:v>
                </c:pt>
                <c:pt idx="350">
                  <c:v>6025000</c:v>
                </c:pt>
                <c:pt idx="351">
                  <c:v>6040000</c:v>
                </c:pt>
                <c:pt idx="352">
                  <c:v>6055000</c:v>
                </c:pt>
                <c:pt idx="353">
                  <c:v>6070000</c:v>
                </c:pt>
                <c:pt idx="354">
                  <c:v>6085000</c:v>
                </c:pt>
                <c:pt idx="355">
                  <c:v>6100000</c:v>
                </c:pt>
                <c:pt idx="356">
                  <c:v>6115000</c:v>
                </c:pt>
                <c:pt idx="357">
                  <c:v>6130000</c:v>
                </c:pt>
                <c:pt idx="358">
                  <c:v>6145000</c:v>
                </c:pt>
                <c:pt idx="359">
                  <c:v>6160000</c:v>
                </c:pt>
                <c:pt idx="360">
                  <c:v>6175000</c:v>
                </c:pt>
                <c:pt idx="361">
                  <c:v>6190000</c:v>
                </c:pt>
                <c:pt idx="362">
                  <c:v>6205000</c:v>
                </c:pt>
                <c:pt idx="363">
                  <c:v>6220000</c:v>
                </c:pt>
                <c:pt idx="364">
                  <c:v>6235000</c:v>
                </c:pt>
                <c:pt idx="365">
                  <c:v>6250000</c:v>
                </c:pt>
                <c:pt idx="366">
                  <c:v>6265000</c:v>
                </c:pt>
                <c:pt idx="367">
                  <c:v>6280000</c:v>
                </c:pt>
                <c:pt idx="368">
                  <c:v>6295000</c:v>
                </c:pt>
                <c:pt idx="369">
                  <c:v>6310000</c:v>
                </c:pt>
                <c:pt idx="370">
                  <c:v>6325000</c:v>
                </c:pt>
                <c:pt idx="371">
                  <c:v>6340000</c:v>
                </c:pt>
                <c:pt idx="372">
                  <c:v>6355000</c:v>
                </c:pt>
                <c:pt idx="373">
                  <c:v>6370000</c:v>
                </c:pt>
                <c:pt idx="374">
                  <c:v>6385000</c:v>
                </c:pt>
                <c:pt idx="375">
                  <c:v>6400000</c:v>
                </c:pt>
                <c:pt idx="376">
                  <c:v>6415000</c:v>
                </c:pt>
                <c:pt idx="377">
                  <c:v>6430000</c:v>
                </c:pt>
                <c:pt idx="378">
                  <c:v>6445000</c:v>
                </c:pt>
                <c:pt idx="379">
                  <c:v>6460000</c:v>
                </c:pt>
                <c:pt idx="380">
                  <c:v>6475000</c:v>
                </c:pt>
                <c:pt idx="381">
                  <c:v>6490000</c:v>
                </c:pt>
                <c:pt idx="382">
                  <c:v>6505000</c:v>
                </c:pt>
                <c:pt idx="383">
                  <c:v>6520000</c:v>
                </c:pt>
                <c:pt idx="384">
                  <c:v>6535000</c:v>
                </c:pt>
                <c:pt idx="385">
                  <c:v>6550000</c:v>
                </c:pt>
                <c:pt idx="386">
                  <c:v>6565000</c:v>
                </c:pt>
                <c:pt idx="387">
                  <c:v>6580000</c:v>
                </c:pt>
                <c:pt idx="388">
                  <c:v>6595000</c:v>
                </c:pt>
                <c:pt idx="389">
                  <c:v>6610000</c:v>
                </c:pt>
                <c:pt idx="390">
                  <c:v>6625000</c:v>
                </c:pt>
                <c:pt idx="391">
                  <c:v>6640000</c:v>
                </c:pt>
                <c:pt idx="392">
                  <c:v>6655000</c:v>
                </c:pt>
                <c:pt idx="393">
                  <c:v>6670000</c:v>
                </c:pt>
                <c:pt idx="394">
                  <c:v>6685000</c:v>
                </c:pt>
                <c:pt idx="395">
                  <c:v>6700000</c:v>
                </c:pt>
                <c:pt idx="396">
                  <c:v>6715000</c:v>
                </c:pt>
                <c:pt idx="397">
                  <c:v>6730000</c:v>
                </c:pt>
                <c:pt idx="398">
                  <c:v>6745000</c:v>
                </c:pt>
                <c:pt idx="399">
                  <c:v>6760000</c:v>
                </c:pt>
                <c:pt idx="400">
                  <c:v>6775000</c:v>
                </c:pt>
                <c:pt idx="401">
                  <c:v>6790000</c:v>
                </c:pt>
                <c:pt idx="402">
                  <c:v>6805000</c:v>
                </c:pt>
                <c:pt idx="403">
                  <c:v>6820000</c:v>
                </c:pt>
                <c:pt idx="404">
                  <c:v>6835000</c:v>
                </c:pt>
                <c:pt idx="405">
                  <c:v>6850000</c:v>
                </c:pt>
                <c:pt idx="406">
                  <c:v>6865000</c:v>
                </c:pt>
                <c:pt idx="407">
                  <c:v>6880000</c:v>
                </c:pt>
                <c:pt idx="408">
                  <c:v>6895000</c:v>
                </c:pt>
                <c:pt idx="409">
                  <c:v>6910000</c:v>
                </c:pt>
                <c:pt idx="410">
                  <c:v>6925000</c:v>
                </c:pt>
                <c:pt idx="411">
                  <c:v>6940000</c:v>
                </c:pt>
                <c:pt idx="412">
                  <c:v>6955000</c:v>
                </c:pt>
                <c:pt idx="413">
                  <c:v>6970000</c:v>
                </c:pt>
                <c:pt idx="414">
                  <c:v>6985000</c:v>
                </c:pt>
                <c:pt idx="415">
                  <c:v>7000000</c:v>
                </c:pt>
                <c:pt idx="416">
                  <c:v>7015000</c:v>
                </c:pt>
                <c:pt idx="417">
                  <c:v>7030000</c:v>
                </c:pt>
                <c:pt idx="418">
                  <c:v>7045000</c:v>
                </c:pt>
                <c:pt idx="419">
                  <c:v>7060000</c:v>
                </c:pt>
                <c:pt idx="420">
                  <c:v>7075000</c:v>
                </c:pt>
                <c:pt idx="421">
                  <c:v>7090000</c:v>
                </c:pt>
                <c:pt idx="422">
                  <c:v>7105000</c:v>
                </c:pt>
                <c:pt idx="423">
                  <c:v>7120000</c:v>
                </c:pt>
                <c:pt idx="424">
                  <c:v>7135000</c:v>
                </c:pt>
                <c:pt idx="425">
                  <c:v>7150000</c:v>
                </c:pt>
                <c:pt idx="426">
                  <c:v>7165000</c:v>
                </c:pt>
                <c:pt idx="427">
                  <c:v>7180000</c:v>
                </c:pt>
                <c:pt idx="428">
                  <c:v>7195000</c:v>
                </c:pt>
                <c:pt idx="429">
                  <c:v>7210000</c:v>
                </c:pt>
                <c:pt idx="430">
                  <c:v>7225000</c:v>
                </c:pt>
                <c:pt idx="431">
                  <c:v>7240000</c:v>
                </c:pt>
                <c:pt idx="432">
                  <c:v>7255000</c:v>
                </c:pt>
                <c:pt idx="433">
                  <c:v>7270000</c:v>
                </c:pt>
                <c:pt idx="434">
                  <c:v>7285000</c:v>
                </c:pt>
                <c:pt idx="435">
                  <c:v>7300000</c:v>
                </c:pt>
                <c:pt idx="436">
                  <c:v>7315000</c:v>
                </c:pt>
                <c:pt idx="437">
                  <c:v>7330000</c:v>
                </c:pt>
                <c:pt idx="438">
                  <c:v>7345000</c:v>
                </c:pt>
                <c:pt idx="439">
                  <c:v>7360000</c:v>
                </c:pt>
                <c:pt idx="440">
                  <c:v>7375000</c:v>
                </c:pt>
                <c:pt idx="441">
                  <c:v>7390000</c:v>
                </c:pt>
                <c:pt idx="442">
                  <c:v>7405000</c:v>
                </c:pt>
                <c:pt idx="443">
                  <c:v>7420000</c:v>
                </c:pt>
                <c:pt idx="444">
                  <c:v>7435000</c:v>
                </c:pt>
                <c:pt idx="445">
                  <c:v>7450000</c:v>
                </c:pt>
                <c:pt idx="446">
                  <c:v>7465000</c:v>
                </c:pt>
                <c:pt idx="447">
                  <c:v>7480000</c:v>
                </c:pt>
                <c:pt idx="448">
                  <c:v>7495000</c:v>
                </c:pt>
                <c:pt idx="449">
                  <c:v>7510000</c:v>
                </c:pt>
                <c:pt idx="450">
                  <c:v>7525000</c:v>
                </c:pt>
                <c:pt idx="451">
                  <c:v>7540000</c:v>
                </c:pt>
                <c:pt idx="452">
                  <c:v>7555000</c:v>
                </c:pt>
                <c:pt idx="453">
                  <c:v>7570000</c:v>
                </c:pt>
                <c:pt idx="454">
                  <c:v>7585000</c:v>
                </c:pt>
                <c:pt idx="455">
                  <c:v>7600000</c:v>
                </c:pt>
                <c:pt idx="456">
                  <c:v>7615000</c:v>
                </c:pt>
                <c:pt idx="457">
                  <c:v>7630000</c:v>
                </c:pt>
                <c:pt idx="458">
                  <c:v>7645000</c:v>
                </c:pt>
                <c:pt idx="459">
                  <c:v>7660000</c:v>
                </c:pt>
                <c:pt idx="460">
                  <c:v>7675000</c:v>
                </c:pt>
                <c:pt idx="461">
                  <c:v>7690000</c:v>
                </c:pt>
                <c:pt idx="462">
                  <c:v>7705000</c:v>
                </c:pt>
                <c:pt idx="463">
                  <c:v>7720000</c:v>
                </c:pt>
                <c:pt idx="464">
                  <c:v>7735000</c:v>
                </c:pt>
                <c:pt idx="465">
                  <c:v>7750000</c:v>
                </c:pt>
              </c:numCache>
            </c:numRef>
          </c:yVal>
          <c:smooth val="1"/>
        </c:ser>
        <c:ser>
          <c:idx val="1"/>
          <c:order val="2"/>
          <c:tx>
            <c:v>EVSI @ optimal SS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1065</c:v>
                </c:pt>
              </c:numCache>
            </c:numRef>
          </c:xVal>
          <c:yVal>
            <c:numRef>
              <c:f>'VOI Plots'!$B$43:$B$44</c:f>
              <c:numCache>
                <c:formatCode>#,##0</c:formatCode>
                <c:ptCount val="2"/>
                <c:pt idx="0">
                  <c:v>7478742.4786855234</c:v>
                </c:pt>
                <c:pt idx="1">
                  <c:v>7478742.4786855234</c:v>
                </c:pt>
              </c:numCache>
            </c:numRef>
          </c:yVal>
          <c:smooth val="1"/>
        </c:ser>
        <c:ser>
          <c:idx val="5"/>
          <c:order val="3"/>
          <c:tx>
            <c:v>TC @ Optimal SS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1065</c:v>
                </c:pt>
              </c:numCache>
            </c:numRef>
          </c:xVal>
          <c:yVal>
            <c:numRef>
              <c:f>'VOI Plots'!$C$43:$C$44</c:f>
              <c:numCache>
                <c:formatCode>#,##0</c:formatCode>
                <c:ptCount val="2"/>
                <c:pt idx="0">
                  <c:v>3595000</c:v>
                </c:pt>
                <c:pt idx="1">
                  <c:v>3595000</c:v>
                </c:pt>
              </c:numCache>
            </c:numRef>
          </c:yVal>
          <c:smooth val="1"/>
        </c:ser>
        <c:ser>
          <c:idx val="2"/>
          <c:order val="4"/>
          <c:tx>
            <c:v>Optimal Sample Size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'VOI Plots'!$A$44:$A$45</c:f>
              <c:numCache>
                <c:formatCode>#,##0</c:formatCode>
                <c:ptCount val="2"/>
                <c:pt idx="0">
                  <c:v>1065</c:v>
                </c:pt>
                <c:pt idx="1">
                  <c:v>1065</c:v>
                </c:pt>
              </c:numCache>
            </c:numRef>
          </c:xVal>
          <c:yVal>
            <c:numRef>
              <c:f>'VOI Plots'!$B$44:$B$45</c:f>
              <c:numCache>
                <c:formatCode>General</c:formatCode>
                <c:ptCount val="2"/>
                <c:pt idx="0" formatCode="#,##0">
                  <c:v>7478742.4786855234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075824"/>
        <c:axId val="260076208"/>
      </c:scatterChart>
      <c:valAx>
        <c:axId val="260075824"/>
        <c:scaling>
          <c:orientation val="minMax"/>
          <c:max val="25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260076208"/>
        <c:crossesAt val="0"/>
        <c:crossBetween val="midCat"/>
        <c:majorUnit val="500"/>
        <c:minorUnit val="40.6"/>
      </c:valAx>
      <c:valAx>
        <c:axId val="26007620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260075824"/>
        <c:crossesAt val="0"/>
        <c:crossBetween val="midCat"/>
        <c:minorUnit val="200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9</xdr:row>
      <xdr:rowOff>76200</xdr:rowOff>
    </xdr:from>
    <xdr:to>
      <xdr:col>16</xdr:col>
      <xdr:colOff>142875</xdr:colOff>
      <xdr:row>31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133350</xdr:rowOff>
    </xdr:from>
    <xdr:to>
      <xdr:col>9</xdr:col>
      <xdr:colOff>752475</xdr:colOff>
      <xdr:row>32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9</xdr:row>
      <xdr:rowOff>0</xdr:rowOff>
    </xdr:from>
    <xdr:to>
      <xdr:col>20</xdr:col>
      <xdr:colOff>352425</xdr:colOff>
      <xdr:row>31</xdr:row>
      <xdr:rowOff>152400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5"/>
  <sheetViews>
    <sheetView tabSelected="1" workbookViewId="0">
      <selection sqref="A1:L1"/>
    </sheetView>
  </sheetViews>
  <sheetFormatPr defaultRowHeight="14.4" x14ac:dyDescent="0.3"/>
  <cols>
    <col min="1" max="1" width="11" customWidth="1"/>
    <col min="2" max="2" width="11.88671875" customWidth="1"/>
    <col min="3" max="3" width="10.5546875" customWidth="1"/>
    <col min="4" max="4" width="14.33203125" customWidth="1"/>
    <col min="6" max="6" width="9.109375" style="5"/>
    <col min="7" max="7" width="11.88671875" style="5" customWidth="1"/>
    <col min="8" max="8" width="10.33203125" style="5" customWidth="1"/>
    <col min="9" max="9" width="10.33203125" customWidth="1"/>
    <col min="10" max="10" width="11.44140625" style="5" customWidth="1"/>
    <col min="11" max="11" width="10.5546875" style="5" customWidth="1"/>
    <col min="12" max="12" width="9.109375" style="5"/>
    <col min="13" max="13" width="9.6640625" style="5" customWidth="1"/>
    <col min="14" max="14" width="10.5546875" style="5" customWidth="1"/>
    <col min="15" max="15" width="12.109375" style="8" customWidth="1"/>
    <col min="16" max="16" width="13.44140625" customWidth="1"/>
    <col min="17" max="17" width="11.44140625" customWidth="1"/>
    <col min="19" max="19" width="13.33203125" customWidth="1"/>
  </cols>
  <sheetData>
    <row r="1" spans="1:19" ht="23.4" x14ac:dyDescent="0.45">
      <c r="A1" s="33" t="s">
        <v>70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9" x14ac:dyDescent="0.3">
      <c r="D2" s="1" t="s">
        <v>8</v>
      </c>
      <c r="E2" s="1" t="s">
        <v>9</v>
      </c>
      <c r="G2" s="8"/>
      <c r="H2" s="32" t="s">
        <v>61</v>
      </c>
      <c r="I2" s="32"/>
      <c r="J2" s="32"/>
      <c r="K2" s="32"/>
      <c r="L2" s="32"/>
    </row>
    <row r="3" spans="1:19" x14ac:dyDescent="0.3">
      <c r="A3" s="24" t="s">
        <v>0</v>
      </c>
      <c r="B3" t="s">
        <v>2</v>
      </c>
      <c r="C3" s="2" t="s">
        <v>4</v>
      </c>
      <c r="D3" s="3">
        <v>0.99</v>
      </c>
      <c r="E3" s="3">
        <v>3030</v>
      </c>
      <c r="G3" s="8"/>
      <c r="H3" s="32" t="s">
        <v>62</v>
      </c>
      <c r="I3" s="32"/>
      <c r="J3" s="32"/>
      <c r="K3" s="32"/>
      <c r="L3" s="32"/>
    </row>
    <row r="4" spans="1:19" x14ac:dyDescent="0.3">
      <c r="A4" s="24"/>
      <c r="B4" t="s">
        <v>3</v>
      </c>
      <c r="C4" s="2" t="s">
        <v>5</v>
      </c>
      <c r="D4" s="3">
        <v>0.75</v>
      </c>
      <c r="E4" s="3">
        <v>750</v>
      </c>
      <c r="G4" s="8"/>
      <c r="H4" s="32" t="s">
        <v>63</v>
      </c>
      <c r="I4" s="32"/>
      <c r="J4" s="32"/>
      <c r="K4" s="32"/>
      <c r="L4" s="32"/>
    </row>
    <row r="5" spans="1:19" x14ac:dyDescent="0.3">
      <c r="A5" s="24" t="s">
        <v>1</v>
      </c>
      <c r="B5" t="s">
        <v>3</v>
      </c>
      <c r="C5" s="2" t="s">
        <v>7</v>
      </c>
      <c r="D5" s="3">
        <v>1</v>
      </c>
      <c r="E5" s="3">
        <v>0</v>
      </c>
      <c r="G5" s="8"/>
      <c r="H5" s="32" t="s">
        <v>66</v>
      </c>
      <c r="I5" s="32"/>
      <c r="J5" s="32"/>
      <c r="K5" s="32"/>
      <c r="L5" s="32"/>
    </row>
    <row r="6" spans="1:19" x14ac:dyDescent="0.3">
      <c r="A6" s="24"/>
      <c r="B6" t="s">
        <v>2</v>
      </c>
      <c r="C6" s="2" t="s">
        <v>6</v>
      </c>
      <c r="D6" s="3">
        <v>0.9</v>
      </c>
      <c r="E6" s="3">
        <v>3024</v>
      </c>
      <c r="G6" s="8"/>
      <c r="H6"/>
    </row>
    <row r="7" spans="1:19" x14ac:dyDescent="0.3">
      <c r="B7" s="5"/>
      <c r="C7" s="5"/>
      <c r="D7" s="5"/>
      <c r="E7" s="5"/>
      <c r="G7" s="8"/>
      <c r="H7"/>
    </row>
    <row r="8" spans="1:19" x14ac:dyDescent="0.3">
      <c r="A8" s="30" t="s">
        <v>10</v>
      </c>
      <c r="B8" s="30"/>
      <c r="C8" s="4">
        <v>0.19</v>
      </c>
      <c r="D8" s="5"/>
      <c r="E8" s="5"/>
      <c r="G8" s="8"/>
      <c r="H8"/>
    </row>
    <row r="9" spans="1:19" x14ac:dyDescent="0.3">
      <c r="A9" t="s">
        <v>49</v>
      </c>
      <c r="B9" s="4">
        <v>40</v>
      </c>
      <c r="C9" s="5"/>
      <c r="D9" s="5"/>
      <c r="E9" s="5"/>
      <c r="F9" s="1" t="s">
        <v>18</v>
      </c>
      <c r="G9" s="1" t="s">
        <v>19</v>
      </c>
      <c r="H9"/>
      <c r="R9" s="25"/>
      <c r="S9" s="25"/>
    </row>
    <row r="10" spans="1:19" x14ac:dyDescent="0.3">
      <c r="A10" t="s">
        <v>50</v>
      </c>
      <c r="B10" s="4">
        <v>10</v>
      </c>
      <c r="C10" s="5"/>
      <c r="D10" s="30" t="s">
        <v>16</v>
      </c>
      <c r="E10" s="30"/>
      <c r="F10">
        <f>B9/(B9 + B10)</f>
        <v>0.8</v>
      </c>
      <c r="G10">
        <f>B9*B10/((B9+B10)*(B9+B10)*(B9+B10+1))</f>
        <v>3.1372549019607842E-3</v>
      </c>
    </row>
    <row r="11" spans="1:19" x14ac:dyDescent="0.3">
      <c r="A11" t="s">
        <v>51</v>
      </c>
      <c r="B11" s="4">
        <v>140</v>
      </c>
      <c r="C11" s="5"/>
      <c r="D11" s="30" t="s">
        <v>17</v>
      </c>
      <c r="E11" s="30"/>
      <c r="F11">
        <f>B11/(B11 + B12)</f>
        <v>0.7</v>
      </c>
      <c r="G11">
        <f>B11*B12/((B11+B12)*(B11+B12)*(B11+B12+1))</f>
        <v>1.044776119402985E-3</v>
      </c>
      <c r="H11"/>
    </row>
    <row r="12" spans="1:19" x14ac:dyDescent="0.3">
      <c r="A12" t="s">
        <v>52</v>
      </c>
      <c r="B12" s="4">
        <v>60</v>
      </c>
      <c r="C12" s="5"/>
      <c r="D12" s="5"/>
      <c r="E12" s="5"/>
      <c r="F12"/>
      <c r="G12"/>
      <c r="H12" s="25"/>
      <c r="I12" s="25"/>
    </row>
    <row r="13" spans="1:19" x14ac:dyDescent="0.3">
      <c r="B13" s="5"/>
      <c r="C13" s="5"/>
      <c r="D13" s="5"/>
      <c r="E13" s="5"/>
      <c r="F13" s="26"/>
      <c r="G13"/>
      <c r="H13"/>
    </row>
    <row r="14" spans="1:19" x14ac:dyDescent="0.3">
      <c r="A14" s="30" t="s">
        <v>53</v>
      </c>
      <c r="B14" s="30"/>
      <c r="C14" s="4">
        <v>2500</v>
      </c>
      <c r="D14" s="5"/>
      <c r="E14" s="5"/>
      <c r="G14" s="8"/>
      <c r="H14"/>
    </row>
    <row r="15" spans="1:19" x14ac:dyDescent="0.3">
      <c r="B15" s="5"/>
      <c r="C15" s="5"/>
      <c r="D15" s="5"/>
      <c r="E15" s="5"/>
      <c r="G15" s="8"/>
      <c r="H15"/>
    </row>
    <row r="16" spans="1:19" x14ac:dyDescent="0.3">
      <c r="A16" s="30" t="s">
        <v>56</v>
      </c>
      <c r="B16" s="30"/>
      <c r="C16" s="12">
        <v>150000</v>
      </c>
      <c r="D16" s="5"/>
      <c r="E16" s="27"/>
      <c r="G16" s="8"/>
      <c r="H16"/>
    </row>
    <row r="17" spans="1:8" x14ac:dyDescent="0.3">
      <c r="A17" s="30" t="s">
        <v>57</v>
      </c>
      <c r="B17" s="30"/>
      <c r="C17" s="12">
        <v>400000</v>
      </c>
      <c r="D17" s="5"/>
      <c r="E17" s="5"/>
      <c r="G17" s="8"/>
      <c r="H17"/>
    </row>
    <row r="18" spans="1:8" x14ac:dyDescent="0.3">
      <c r="A18" s="30" t="s">
        <v>58</v>
      </c>
      <c r="B18" s="30"/>
      <c r="C18" s="12">
        <v>3000</v>
      </c>
      <c r="D18" s="5"/>
      <c r="E18" s="5"/>
      <c r="G18" s="8"/>
      <c r="H18"/>
    </row>
    <row r="19" spans="1:8" x14ac:dyDescent="0.3">
      <c r="C19" s="5"/>
      <c r="D19" s="5"/>
      <c r="E19" s="5"/>
      <c r="G19" s="8"/>
      <c r="H19"/>
    </row>
    <row r="20" spans="1:8" x14ac:dyDescent="0.3">
      <c r="A20" s="30" t="s">
        <v>55</v>
      </c>
      <c r="B20" s="30"/>
      <c r="C20" s="12">
        <v>500000</v>
      </c>
      <c r="D20" s="5"/>
      <c r="E20" s="5"/>
      <c r="G20" s="8"/>
      <c r="H20"/>
    </row>
    <row r="21" spans="1:8" x14ac:dyDescent="0.3">
      <c r="C21" s="5"/>
      <c r="D21" s="5"/>
      <c r="E21" s="5"/>
      <c r="G21" s="8"/>
      <c r="H21"/>
    </row>
    <row r="22" spans="1:8" x14ac:dyDescent="0.3">
      <c r="A22" s="30" t="s">
        <v>14</v>
      </c>
      <c r="B22" s="30"/>
      <c r="C22" s="4">
        <v>5000</v>
      </c>
      <c r="D22" s="5"/>
      <c r="E22" s="5"/>
      <c r="G22" s="8"/>
      <c r="H22"/>
    </row>
    <row r="23" spans="1:8" x14ac:dyDescent="0.3">
      <c r="A23" s="30" t="s">
        <v>15</v>
      </c>
      <c r="B23" s="30"/>
      <c r="C23" s="4">
        <v>5000</v>
      </c>
    </row>
    <row r="24" spans="1:8" x14ac:dyDescent="0.3">
      <c r="A24" s="30" t="s">
        <v>64</v>
      </c>
      <c r="B24" s="30"/>
      <c r="C24" s="5">
        <f>A234</f>
        <v>1005000</v>
      </c>
    </row>
    <row r="26" spans="1:8" x14ac:dyDescent="0.3">
      <c r="A26" s="30" t="s">
        <v>54</v>
      </c>
      <c r="B26" s="30"/>
      <c r="C26" s="4">
        <v>0.2</v>
      </c>
    </row>
    <row r="28" spans="1:8" x14ac:dyDescent="0.3">
      <c r="B28" t="s">
        <v>34</v>
      </c>
      <c r="C28" s="4">
        <v>125</v>
      </c>
    </row>
    <row r="29" spans="1:8" x14ac:dyDescent="0.3">
      <c r="B29" t="s">
        <v>48</v>
      </c>
      <c r="C29" s="4">
        <v>5</v>
      </c>
    </row>
    <row r="30" spans="1:8" x14ac:dyDescent="0.3">
      <c r="B30" t="s">
        <v>65</v>
      </c>
      <c r="C30">
        <f>'VOI Plots'!A517</f>
        <v>2450</v>
      </c>
    </row>
    <row r="32" spans="1:8" x14ac:dyDescent="0.3">
      <c r="A32" s="30" t="s">
        <v>69</v>
      </c>
      <c r="B32" s="30"/>
      <c r="C32" s="4">
        <v>0.9</v>
      </c>
    </row>
    <row r="34" spans="1:23" x14ac:dyDescent="0.3">
      <c r="A34" s="1" t="s">
        <v>11</v>
      </c>
      <c r="B34" s="1" t="s">
        <v>21</v>
      </c>
      <c r="C34" s="1" t="s">
        <v>22</v>
      </c>
      <c r="D34" s="1" t="s">
        <v>23</v>
      </c>
      <c r="E34" s="1" t="s">
        <v>24</v>
      </c>
      <c r="F34" s="6" t="s">
        <v>12</v>
      </c>
      <c r="G34" s="6" t="s">
        <v>13</v>
      </c>
      <c r="H34" s="6" t="s">
        <v>20</v>
      </c>
      <c r="I34" s="6" t="s">
        <v>25</v>
      </c>
      <c r="J34" s="6" t="s">
        <v>26</v>
      </c>
      <c r="K34" s="6" t="s">
        <v>27</v>
      </c>
      <c r="L34" s="6" t="s">
        <v>28</v>
      </c>
      <c r="M34" s="6" t="s">
        <v>30</v>
      </c>
      <c r="N34" s="6" t="s">
        <v>29</v>
      </c>
      <c r="O34" s="7" t="s">
        <v>60</v>
      </c>
      <c r="P34" s="6" t="s">
        <v>67</v>
      </c>
      <c r="Q34" s="6" t="s">
        <v>68</v>
      </c>
    </row>
    <row r="35" spans="1:23" x14ac:dyDescent="0.3">
      <c r="A35">
        <f t="shared" ref="A35:A66" si="0">$C$22 + (ROW() - 34)*$C$23</f>
        <v>10000</v>
      </c>
      <c r="B35">
        <f t="shared" ref="B35:B66" si="1">$D$3*A35-$E$3</f>
        <v>6870</v>
      </c>
      <c r="C35">
        <f t="shared" ref="C35:C66" si="2">$D$4*A35-$E$4</f>
        <v>6750</v>
      </c>
      <c r="D35">
        <f t="shared" ref="D35:D66" si="3">$D$5*A35-$E$5</f>
        <v>10000</v>
      </c>
      <c r="E35">
        <f t="shared" ref="E35:E66" si="4">$D$6*A35-$E$6</f>
        <v>5976</v>
      </c>
      <c r="F35" s="5">
        <f t="shared" ref="F35:F66" si="5">$C$8*B35 + (1 - $C$8)*E35</f>
        <v>6145.8600000000006</v>
      </c>
      <c r="G35" s="5">
        <f t="shared" ref="G35:G66" si="6">$C$8*C35 + (1 - $C$8)*D35</f>
        <v>9382.5</v>
      </c>
      <c r="H35" s="5">
        <f t="shared" ref="H35:H66" si="7">$C$8*($F$10*B35 + (1 - $F$10)*C35) + (1 - $C$8)*($F$11*D35 + (1 -$F$11)*E35) - $C$14</f>
        <v>5922.9079999999994</v>
      </c>
      <c r="I35" s="5">
        <f t="shared" ref="I35:I66" si="8">H35-G35</f>
        <v>-3459.5920000000006</v>
      </c>
      <c r="J35" s="5">
        <f t="shared" ref="J35:J66" si="9" xml:space="preserve"> $C$8*(B35 - C35)</f>
        <v>22.8</v>
      </c>
      <c r="K35" s="5">
        <f t="shared" ref="K35:K66" si="10" xml:space="preserve"> (1 - $C$8)*(D35 - E35)</f>
        <v>3259.44</v>
      </c>
      <c r="L35" s="5">
        <f t="shared" ref="L35:L66" si="11" xml:space="preserve"> (1 - $C$8)*(E35 - D35) - $C$14</f>
        <v>-5759.4400000000005</v>
      </c>
      <c r="M35" s="5">
        <f t="shared" ref="M35:M66" si="12" xml:space="preserve"> $F$10*J35 + $F$11*K35 + L35</f>
        <v>-3459.592000000001</v>
      </c>
      <c r="N35" s="5">
        <f t="shared" ref="N35:N66" si="13" xml:space="preserve"> J35*J35*$G$10 + K35*K35*$G$11</f>
        <v>11101.279198230026</v>
      </c>
      <c r="O35" s="8">
        <f xml:space="preserve"> SQRT(N35/(2*PI()))*EXP(-M35*M35/(2*N35)) - M35*NORMDIST(-M35/SQRT(N35),0,1,1) - (M35 &lt; 0)</f>
        <v>3458.592000000001</v>
      </c>
      <c r="P35" s="28">
        <f>M35 - NORMINV(1 - (1 - $C$32)/2,0,1)*SQRT(N35)</f>
        <v>-3632.8980681766716</v>
      </c>
      <c r="Q35" s="28">
        <f>M35 + NORMINV(1 - (1 - $C$32)/2,0,1)*SQRT(N35)</f>
        <v>-3286.2859318233304</v>
      </c>
    </row>
    <row r="36" spans="1:23" x14ac:dyDescent="0.3">
      <c r="A36">
        <f t="shared" si="0"/>
        <v>15000</v>
      </c>
      <c r="B36">
        <f t="shared" si="1"/>
        <v>11820</v>
      </c>
      <c r="C36">
        <f t="shared" si="2"/>
        <v>10500</v>
      </c>
      <c r="D36">
        <f t="shared" si="3"/>
        <v>15000</v>
      </c>
      <c r="E36">
        <f t="shared" si="4"/>
        <v>10476</v>
      </c>
      <c r="F36" s="5">
        <f t="shared" si="5"/>
        <v>10731.36</v>
      </c>
      <c r="G36" s="5">
        <f t="shared" si="6"/>
        <v>14145</v>
      </c>
      <c r="H36" s="5">
        <f t="shared" si="7"/>
        <v>10746.308000000001</v>
      </c>
      <c r="I36" s="5">
        <f t="shared" si="8"/>
        <v>-3398.6919999999991</v>
      </c>
      <c r="J36" s="5">
        <f t="shared" si="9"/>
        <v>250.8</v>
      </c>
      <c r="K36" s="5">
        <f t="shared" si="10"/>
        <v>3664.44</v>
      </c>
      <c r="L36" s="5">
        <f t="shared" si="11"/>
        <v>-6164.4400000000005</v>
      </c>
      <c r="M36" s="5">
        <f t="shared" si="12"/>
        <v>-3398.6920000000009</v>
      </c>
      <c r="N36" s="5">
        <f t="shared" si="13"/>
        <v>14226.714982251098</v>
      </c>
      <c r="O36" s="8">
        <f t="shared" ref="O36:O99" si="14" xml:space="preserve"> SQRT(N36/(2*PI()))*EXP(-M36*M36/(2*N36)) - M36*NORMDIST(-M36/SQRT(N36),0,1,1) - (M36 &lt; 0)</f>
        <v>3397.6920000000009</v>
      </c>
      <c r="P36" s="28">
        <f t="shared" ref="P36:P99" si="15">M36 - NORMINV(1 - (1 - $C$32)/2,0,1)*SQRT(N36)</f>
        <v>-3594.8832220093218</v>
      </c>
      <c r="Q36" s="28">
        <f t="shared" ref="Q36:Q99" si="16">M36 + NORMINV(1 - (1 - $C$32)/2,0,1)*SQRT(N36)</f>
        <v>-3202.50077799068</v>
      </c>
    </row>
    <row r="37" spans="1:23" x14ac:dyDescent="0.3">
      <c r="A37">
        <f t="shared" si="0"/>
        <v>20000</v>
      </c>
      <c r="B37">
        <f t="shared" si="1"/>
        <v>16770</v>
      </c>
      <c r="C37">
        <f t="shared" si="2"/>
        <v>14250</v>
      </c>
      <c r="D37">
        <f t="shared" si="3"/>
        <v>20000</v>
      </c>
      <c r="E37">
        <f t="shared" si="4"/>
        <v>14976</v>
      </c>
      <c r="F37" s="5">
        <f t="shared" si="5"/>
        <v>15316.86</v>
      </c>
      <c r="G37" s="5">
        <f t="shared" si="6"/>
        <v>18907.5</v>
      </c>
      <c r="H37" s="5">
        <f t="shared" si="7"/>
        <v>15569.708000000002</v>
      </c>
      <c r="I37" s="5">
        <f t="shared" si="8"/>
        <v>-3337.7919999999976</v>
      </c>
      <c r="J37" s="5">
        <f t="shared" si="9"/>
        <v>478.8</v>
      </c>
      <c r="K37" s="5">
        <f t="shared" si="10"/>
        <v>4069.44</v>
      </c>
      <c r="L37" s="5">
        <f t="shared" si="11"/>
        <v>-6569.4400000000005</v>
      </c>
      <c r="M37" s="5">
        <f t="shared" si="12"/>
        <v>-3337.7920000000008</v>
      </c>
      <c r="N37" s="5">
        <f t="shared" si="13"/>
        <v>18021.063689889375</v>
      </c>
      <c r="O37" s="8">
        <f t="shared" si="14"/>
        <v>3336.7920000000008</v>
      </c>
      <c r="P37" s="28">
        <f t="shared" si="15"/>
        <v>-3558.601354199538</v>
      </c>
      <c r="Q37" s="28">
        <f t="shared" si="16"/>
        <v>-3116.9826458004636</v>
      </c>
    </row>
    <row r="38" spans="1:23" x14ac:dyDescent="0.3">
      <c r="A38">
        <f t="shared" si="0"/>
        <v>25000</v>
      </c>
      <c r="B38">
        <f t="shared" si="1"/>
        <v>21720</v>
      </c>
      <c r="C38">
        <f t="shared" si="2"/>
        <v>18000</v>
      </c>
      <c r="D38">
        <f t="shared" si="3"/>
        <v>25000</v>
      </c>
      <c r="E38">
        <f t="shared" si="4"/>
        <v>19476</v>
      </c>
      <c r="F38" s="5">
        <f t="shared" si="5"/>
        <v>19902.36</v>
      </c>
      <c r="G38" s="5">
        <f t="shared" si="6"/>
        <v>23670</v>
      </c>
      <c r="H38" s="5">
        <f t="shared" si="7"/>
        <v>20393.108000000004</v>
      </c>
      <c r="I38" s="5">
        <f t="shared" si="8"/>
        <v>-3276.8919999999962</v>
      </c>
      <c r="J38" s="5">
        <f t="shared" si="9"/>
        <v>706.8</v>
      </c>
      <c r="K38" s="5">
        <f t="shared" si="10"/>
        <v>4474.4400000000005</v>
      </c>
      <c r="L38" s="5">
        <f t="shared" si="11"/>
        <v>-6974.4400000000005</v>
      </c>
      <c r="M38" s="5">
        <f t="shared" si="12"/>
        <v>-3276.8920000000003</v>
      </c>
      <c r="N38" s="5">
        <f t="shared" si="13"/>
        <v>22484.325321144865</v>
      </c>
      <c r="O38" s="8">
        <f t="shared" si="14"/>
        <v>3275.8920000000003</v>
      </c>
      <c r="P38" s="28">
        <f t="shared" si="15"/>
        <v>-3523.5340872283873</v>
      </c>
      <c r="Q38" s="28">
        <f t="shared" si="16"/>
        <v>-3030.2499127716133</v>
      </c>
    </row>
    <row r="39" spans="1:23" x14ac:dyDescent="0.3">
      <c r="A39">
        <f t="shared" si="0"/>
        <v>30000</v>
      </c>
      <c r="B39">
        <f t="shared" si="1"/>
        <v>26670</v>
      </c>
      <c r="C39">
        <f t="shared" si="2"/>
        <v>21750</v>
      </c>
      <c r="D39">
        <f t="shared" si="3"/>
        <v>30000</v>
      </c>
      <c r="E39">
        <f t="shared" si="4"/>
        <v>23976</v>
      </c>
      <c r="F39" s="5">
        <f t="shared" si="5"/>
        <v>24487.86</v>
      </c>
      <c r="G39" s="5">
        <f t="shared" si="6"/>
        <v>28432.5</v>
      </c>
      <c r="H39" s="5">
        <f t="shared" si="7"/>
        <v>25216.508000000005</v>
      </c>
      <c r="I39" s="5">
        <f t="shared" si="8"/>
        <v>-3215.9919999999947</v>
      </c>
      <c r="J39" s="5">
        <f t="shared" si="9"/>
        <v>934.8</v>
      </c>
      <c r="K39" s="5">
        <f t="shared" si="10"/>
        <v>4879.4400000000005</v>
      </c>
      <c r="L39" s="5">
        <f t="shared" si="11"/>
        <v>-7379.4400000000005</v>
      </c>
      <c r="M39" s="5">
        <f t="shared" si="12"/>
        <v>-3215.9920000000002</v>
      </c>
      <c r="N39" s="5">
        <f t="shared" si="13"/>
        <v>27616.499876017562</v>
      </c>
      <c r="O39" s="8">
        <f t="shared" si="14"/>
        <v>3214.9920000000002</v>
      </c>
      <c r="P39" s="28">
        <f t="shared" si="15"/>
        <v>-3489.3372770116694</v>
      </c>
      <c r="Q39" s="28">
        <f t="shared" si="16"/>
        <v>-2942.646722988331</v>
      </c>
    </row>
    <row r="40" spans="1:23" x14ac:dyDescent="0.3">
      <c r="A40">
        <f t="shared" si="0"/>
        <v>35000</v>
      </c>
      <c r="B40">
        <f t="shared" si="1"/>
        <v>31620</v>
      </c>
      <c r="C40">
        <f t="shared" si="2"/>
        <v>25500</v>
      </c>
      <c r="D40">
        <f t="shared" si="3"/>
        <v>35000</v>
      </c>
      <c r="E40">
        <f t="shared" si="4"/>
        <v>28476</v>
      </c>
      <c r="F40" s="5">
        <f t="shared" si="5"/>
        <v>29073.360000000001</v>
      </c>
      <c r="G40" s="5">
        <f t="shared" si="6"/>
        <v>33195</v>
      </c>
      <c r="H40" s="5">
        <f t="shared" si="7"/>
        <v>30039.908000000003</v>
      </c>
      <c r="I40" s="5">
        <f t="shared" si="8"/>
        <v>-3155.0919999999969</v>
      </c>
      <c r="J40" s="5">
        <f t="shared" si="9"/>
        <v>1162.8</v>
      </c>
      <c r="K40" s="5">
        <f t="shared" si="10"/>
        <v>5284.4400000000005</v>
      </c>
      <c r="L40" s="5">
        <f t="shared" si="11"/>
        <v>-7784.4400000000005</v>
      </c>
      <c r="M40" s="5">
        <f t="shared" si="12"/>
        <v>-3155.0920000000006</v>
      </c>
      <c r="N40" s="5">
        <f t="shared" si="13"/>
        <v>33417.587354507465</v>
      </c>
      <c r="O40" s="8">
        <f t="shared" si="14"/>
        <v>3154.0920000000006</v>
      </c>
      <c r="P40" s="28">
        <f t="shared" si="15"/>
        <v>-3455.7791043437837</v>
      </c>
      <c r="Q40" s="28">
        <f t="shared" si="16"/>
        <v>-2854.4048956562174</v>
      </c>
    </row>
    <row r="41" spans="1:23" x14ac:dyDescent="0.3">
      <c r="A41">
        <f t="shared" si="0"/>
        <v>40000</v>
      </c>
      <c r="B41" s="13">
        <f t="shared" si="1"/>
        <v>36570</v>
      </c>
      <c r="C41" s="13">
        <f t="shared" si="2"/>
        <v>29250</v>
      </c>
      <c r="D41" s="13">
        <f t="shared" si="3"/>
        <v>40000</v>
      </c>
      <c r="E41" s="13">
        <f t="shared" si="4"/>
        <v>32976</v>
      </c>
      <c r="F41" s="16">
        <f t="shared" si="5"/>
        <v>33658.86</v>
      </c>
      <c r="G41" s="16">
        <f t="shared" si="6"/>
        <v>37957.5</v>
      </c>
      <c r="H41" s="16">
        <f t="shared" si="7"/>
        <v>34863.308000000005</v>
      </c>
      <c r="I41" s="16">
        <f t="shared" si="8"/>
        <v>-3094.1919999999955</v>
      </c>
      <c r="J41" s="16">
        <f t="shared" si="9"/>
        <v>1390.8</v>
      </c>
      <c r="K41" s="16">
        <f t="shared" si="10"/>
        <v>5689.4400000000005</v>
      </c>
      <c r="L41" s="16">
        <f t="shared" si="11"/>
        <v>-8189.4400000000005</v>
      </c>
      <c r="M41" s="16">
        <f t="shared" si="12"/>
        <v>-3094.192</v>
      </c>
      <c r="N41" s="16">
        <f t="shared" si="13"/>
        <v>39887.587756614579</v>
      </c>
      <c r="O41" s="18">
        <f t="shared" si="14"/>
        <v>3093.192</v>
      </c>
      <c r="P41" s="28">
        <f t="shared" si="15"/>
        <v>-3422.7001459485668</v>
      </c>
      <c r="Q41" s="28">
        <f t="shared" si="16"/>
        <v>-2765.6838540514332</v>
      </c>
    </row>
    <row r="42" spans="1:23" x14ac:dyDescent="0.3">
      <c r="A42">
        <f t="shared" si="0"/>
        <v>45000</v>
      </c>
      <c r="B42">
        <f t="shared" si="1"/>
        <v>41520</v>
      </c>
      <c r="C42">
        <f t="shared" si="2"/>
        <v>33000</v>
      </c>
      <c r="D42">
        <f t="shared" si="3"/>
        <v>45000</v>
      </c>
      <c r="E42">
        <f t="shared" si="4"/>
        <v>37476</v>
      </c>
      <c r="F42" s="5">
        <f t="shared" si="5"/>
        <v>38244.36</v>
      </c>
      <c r="G42" s="5">
        <f t="shared" si="6"/>
        <v>42720</v>
      </c>
      <c r="H42" s="5">
        <f t="shared" si="7"/>
        <v>39686.707999999999</v>
      </c>
      <c r="I42" s="5">
        <f t="shared" si="8"/>
        <v>-3033.2920000000013</v>
      </c>
      <c r="J42" s="5">
        <f t="shared" si="9"/>
        <v>1618.8</v>
      </c>
      <c r="K42" s="5">
        <f t="shared" si="10"/>
        <v>6094.4400000000005</v>
      </c>
      <c r="L42" s="5">
        <f t="shared" si="11"/>
        <v>-8594.44</v>
      </c>
      <c r="M42" s="5">
        <f t="shared" si="12"/>
        <v>-3033.2920000000004</v>
      </c>
      <c r="N42" s="5">
        <f t="shared" si="13"/>
        <v>47026.501082338902</v>
      </c>
      <c r="O42" s="8">
        <f t="shared" si="14"/>
        <v>3032.2920000000004</v>
      </c>
      <c r="P42" s="28">
        <f t="shared" si="15"/>
        <v>-3389.9882884196204</v>
      </c>
      <c r="Q42" s="28">
        <f t="shared" si="16"/>
        <v>-2676.5957115803803</v>
      </c>
    </row>
    <row r="43" spans="1:23" x14ac:dyDescent="0.3">
      <c r="A43">
        <f t="shared" si="0"/>
        <v>50000</v>
      </c>
      <c r="B43">
        <f t="shared" si="1"/>
        <v>46470</v>
      </c>
      <c r="C43">
        <f t="shared" si="2"/>
        <v>36750</v>
      </c>
      <c r="D43">
        <f t="shared" si="3"/>
        <v>50000</v>
      </c>
      <c r="E43">
        <f t="shared" si="4"/>
        <v>41976</v>
      </c>
      <c r="F43" s="5">
        <f t="shared" si="5"/>
        <v>42829.86</v>
      </c>
      <c r="G43" s="5">
        <f t="shared" si="6"/>
        <v>47482.5</v>
      </c>
      <c r="H43" s="5">
        <f t="shared" si="7"/>
        <v>44510.108000000007</v>
      </c>
      <c r="I43" s="5">
        <f t="shared" si="8"/>
        <v>-2972.3919999999925</v>
      </c>
      <c r="J43" s="5">
        <f t="shared" si="9"/>
        <v>1846.8</v>
      </c>
      <c r="K43" s="5">
        <f t="shared" si="10"/>
        <v>6499.4400000000005</v>
      </c>
      <c r="L43" s="5">
        <f t="shared" si="11"/>
        <v>-8999.44</v>
      </c>
      <c r="M43" s="5">
        <f t="shared" si="12"/>
        <v>-2972.3919999999998</v>
      </c>
      <c r="N43" s="5">
        <f t="shared" si="13"/>
        <v>54834.327331680419</v>
      </c>
      <c r="O43" s="8">
        <f t="shared" si="14"/>
        <v>2971.3919999999998</v>
      </c>
      <c r="P43" s="28">
        <f t="shared" si="15"/>
        <v>-3357.5629430525009</v>
      </c>
      <c r="Q43" s="28">
        <f t="shared" si="16"/>
        <v>-2587.2210569474987</v>
      </c>
    </row>
    <row r="44" spans="1:23" x14ac:dyDescent="0.3">
      <c r="A44">
        <f t="shared" si="0"/>
        <v>55000</v>
      </c>
      <c r="B44">
        <f t="shared" si="1"/>
        <v>51420</v>
      </c>
      <c r="C44">
        <f t="shared" si="2"/>
        <v>40500</v>
      </c>
      <c r="D44">
        <f t="shared" si="3"/>
        <v>55000</v>
      </c>
      <c r="E44">
        <f t="shared" si="4"/>
        <v>46476</v>
      </c>
      <c r="F44" s="5">
        <f t="shared" si="5"/>
        <v>47415.360000000001</v>
      </c>
      <c r="G44" s="5">
        <f t="shared" si="6"/>
        <v>52245</v>
      </c>
      <c r="H44" s="5">
        <f t="shared" si="7"/>
        <v>49333.508000000002</v>
      </c>
      <c r="I44" s="5">
        <f t="shared" si="8"/>
        <v>-2911.4919999999984</v>
      </c>
      <c r="J44" s="5">
        <f t="shared" si="9"/>
        <v>2074.8000000000002</v>
      </c>
      <c r="K44" s="5">
        <f t="shared" si="10"/>
        <v>6904.4400000000005</v>
      </c>
      <c r="L44" s="5">
        <f t="shared" si="11"/>
        <v>-9404.44</v>
      </c>
      <c r="M44" s="5">
        <f t="shared" si="12"/>
        <v>-2911.4920000000002</v>
      </c>
      <c r="N44" s="5">
        <f t="shared" si="13"/>
        <v>63311.066504639166</v>
      </c>
      <c r="O44" s="8">
        <f t="shared" si="14"/>
        <v>2910.4920000000002</v>
      </c>
      <c r="P44" s="28">
        <f t="shared" si="15"/>
        <v>-3325.3649775588469</v>
      </c>
      <c r="Q44" s="28">
        <f t="shared" si="16"/>
        <v>-2497.6190224411534</v>
      </c>
      <c r="T44">
        <v>0</v>
      </c>
      <c r="U44" s="5">
        <f>VLOOKUP(C20,$A$35:$O$234,13)</f>
        <v>2508.6079999999929</v>
      </c>
      <c r="V44">
        <f>VLOOKUP(C20,$A$35:$Q$234,16)</f>
        <v>-567.19664334509389</v>
      </c>
      <c r="W44">
        <f>VLOOKUP(C20,$A$35:$Q$234,17)</f>
        <v>5584.4126433450801</v>
      </c>
    </row>
    <row r="45" spans="1:23" x14ac:dyDescent="0.3">
      <c r="A45">
        <f t="shared" si="0"/>
        <v>60000</v>
      </c>
      <c r="B45">
        <f t="shared" si="1"/>
        <v>56370</v>
      </c>
      <c r="C45">
        <f t="shared" si="2"/>
        <v>44250</v>
      </c>
      <c r="D45">
        <f t="shared" si="3"/>
        <v>60000</v>
      </c>
      <c r="E45">
        <f t="shared" si="4"/>
        <v>50976</v>
      </c>
      <c r="F45" s="5">
        <f t="shared" si="5"/>
        <v>52000.86</v>
      </c>
      <c r="G45" s="5">
        <f t="shared" si="6"/>
        <v>57007.5</v>
      </c>
      <c r="H45" s="5">
        <f t="shared" si="7"/>
        <v>54156.908000000003</v>
      </c>
      <c r="I45" s="5">
        <f t="shared" si="8"/>
        <v>-2850.5919999999969</v>
      </c>
      <c r="J45" s="5">
        <f t="shared" si="9"/>
        <v>2302.8000000000002</v>
      </c>
      <c r="K45" s="5">
        <f t="shared" si="10"/>
        <v>7309.4400000000005</v>
      </c>
      <c r="L45" s="5">
        <f t="shared" si="11"/>
        <v>-9809.44</v>
      </c>
      <c r="M45" s="5">
        <f t="shared" si="12"/>
        <v>-2850.5920000000006</v>
      </c>
      <c r="N45" s="5">
        <f t="shared" si="13"/>
        <v>72456.718601215107</v>
      </c>
      <c r="O45" s="8">
        <f t="shared" si="14"/>
        <v>2849.5920000000006</v>
      </c>
      <c r="P45" s="28">
        <f t="shared" si="15"/>
        <v>-3293.3501740823667</v>
      </c>
      <c r="Q45" s="28">
        <f t="shared" si="16"/>
        <v>-2407.8338259176344</v>
      </c>
      <c r="T45" s="5">
        <f>C20</f>
        <v>500000</v>
      </c>
      <c r="U45" s="5">
        <f>U44</f>
        <v>2508.6079999999929</v>
      </c>
      <c r="V45">
        <f>V44</f>
        <v>-567.19664334509389</v>
      </c>
      <c r="W45">
        <f>W44</f>
        <v>5584.4126433450801</v>
      </c>
    </row>
    <row r="46" spans="1:23" x14ac:dyDescent="0.3">
      <c r="A46">
        <f t="shared" si="0"/>
        <v>65000</v>
      </c>
      <c r="B46">
        <f t="shared" si="1"/>
        <v>61320</v>
      </c>
      <c r="C46">
        <f t="shared" si="2"/>
        <v>48000</v>
      </c>
      <c r="D46">
        <f t="shared" si="3"/>
        <v>65000</v>
      </c>
      <c r="E46">
        <f t="shared" si="4"/>
        <v>55476</v>
      </c>
      <c r="F46" s="5">
        <f t="shared" si="5"/>
        <v>56586.36</v>
      </c>
      <c r="G46" s="5">
        <f t="shared" si="6"/>
        <v>61770</v>
      </c>
      <c r="H46" s="5">
        <f t="shared" si="7"/>
        <v>58980.308000000005</v>
      </c>
      <c r="I46" s="5">
        <f t="shared" si="8"/>
        <v>-2789.6919999999955</v>
      </c>
      <c r="J46" s="5">
        <f t="shared" si="9"/>
        <v>2530.8000000000002</v>
      </c>
      <c r="K46" s="5">
        <f t="shared" si="10"/>
        <v>7714.4400000000005</v>
      </c>
      <c r="L46" s="5">
        <f t="shared" si="11"/>
        <v>-10214.44</v>
      </c>
      <c r="M46" s="5">
        <f t="shared" si="12"/>
        <v>-2789.692</v>
      </c>
      <c r="N46" s="5">
        <f t="shared" si="13"/>
        <v>82271.283621408249</v>
      </c>
      <c r="O46" s="8">
        <f t="shared" si="14"/>
        <v>2788.692</v>
      </c>
      <c r="P46" s="28">
        <f t="shared" si="15"/>
        <v>-3261.4848919154338</v>
      </c>
      <c r="Q46" s="28">
        <f t="shared" si="16"/>
        <v>-2317.8991080845663</v>
      </c>
      <c r="T46">
        <f>T45</f>
        <v>500000</v>
      </c>
      <c r="U46">
        <v>0</v>
      </c>
      <c r="W46">
        <f>MIN(0,V44)</f>
        <v>-567.19664334509389</v>
      </c>
    </row>
    <row r="47" spans="1:23" x14ac:dyDescent="0.3">
      <c r="A47">
        <f t="shared" si="0"/>
        <v>70000</v>
      </c>
      <c r="B47">
        <f t="shared" si="1"/>
        <v>66270</v>
      </c>
      <c r="C47">
        <f t="shared" si="2"/>
        <v>51750</v>
      </c>
      <c r="D47">
        <f t="shared" si="3"/>
        <v>70000</v>
      </c>
      <c r="E47">
        <f t="shared" si="4"/>
        <v>59976</v>
      </c>
      <c r="F47" s="5">
        <f t="shared" si="5"/>
        <v>61171.86</v>
      </c>
      <c r="G47" s="5">
        <f t="shared" si="6"/>
        <v>66532.5</v>
      </c>
      <c r="H47" s="5">
        <f t="shared" si="7"/>
        <v>63803.708000000013</v>
      </c>
      <c r="I47" s="5">
        <f t="shared" si="8"/>
        <v>-2728.7919999999867</v>
      </c>
      <c r="J47" s="5">
        <f t="shared" si="9"/>
        <v>2758.8</v>
      </c>
      <c r="K47" s="5">
        <f t="shared" si="10"/>
        <v>8119.4400000000005</v>
      </c>
      <c r="L47" s="5">
        <f t="shared" si="11"/>
        <v>-10619.44</v>
      </c>
      <c r="M47" s="5">
        <f t="shared" si="12"/>
        <v>-2728.7919999999995</v>
      </c>
      <c r="N47" s="5">
        <f t="shared" si="13"/>
        <v>92754.761565218621</v>
      </c>
      <c r="O47" s="8">
        <f t="shared" si="14"/>
        <v>2727.7919999999995</v>
      </c>
      <c r="P47" s="28">
        <f t="shared" si="15"/>
        <v>-3229.7431333343375</v>
      </c>
      <c r="Q47" s="28">
        <f t="shared" si="16"/>
        <v>-2227.8408666656615</v>
      </c>
    </row>
    <row r="48" spans="1:23" x14ac:dyDescent="0.3">
      <c r="A48">
        <f t="shared" si="0"/>
        <v>75000</v>
      </c>
      <c r="B48">
        <f t="shared" si="1"/>
        <v>71220</v>
      </c>
      <c r="C48">
        <f t="shared" si="2"/>
        <v>55500</v>
      </c>
      <c r="D48">
        <f t="shared" si="3"/>
        <v>75000</v>
      </c>
      <c r="E48">
        <f t="shared" si="4"/>
        <v>64476</v>
      </c>
      <c r="F48" s="5">
        <f t="shared" si="5"/>
        <v>65757.36</v>
      </c>
      <c r="G48" s="5">
        <f t="shared" si="6"/>
        <v>71295</v>
      </c>
      <c r="H48" s="5">
        <f t="shared" si="7"/>
        <v>68627.108000000007</v>
      </c>
      <c r="I48" s="5">
        <f t="shared" si="8"/>
        <v>-2667.8919999999925</v>
      </c>
      <c r="J48" s="5">
        <f t="shared" si="9"/>
        <v>2986.8</v>
      </c>
      <c r="K48" s="5">
        <f t="shared" si="10"/>
        <v>8524.44</v>
      </c>
      <c r="L48" s="5">
        <f t="shared" si="11"/>
        <v>-11024.44</v>
      </c>
      <c r="M48" s="5">
        <f t="shared" si="12"/>
        <v>-2667.8919999999998</v>
      </c>
      <c r="N48" s="5">
        <f t="shared" si="13"/>
        <v>103907.15243264617</v>
      </c>
      <c r="O48" s="8">
        <f t="shared" si="14"/>
        <v>2666.8919999999994</v>
      </c>
      <c r="P48" s="28">
        <f t="shared" si="15"/>
        <v>-3198.1045197482981</v>
      </c>
      <c r="Q48" s="28">
        <f t="shared" si="16"/>
        <v>-2137.6794802517015</v>
      </c>
    </row>
    <row r="49" spans="1:17" x14ac:dyDescent="0.3">
      <c r="A49">
        <f t="shared" si="0"/>
        <v>80000</v>
      </c>
      <c r="B49">
        <f t="shared" si="1"/>
        <v>76170</v>
      </c>
      <c r="C49">
        <f t="shared" si="2"/>
        <v>59250</v>
      </c>
      <c r="D49">
        <f t="shared" si="3"/>
        <v>80000</v>
      </c>
      <c r="E49">
        <f t="shared" si="4"/>
        <v>68976</v>
      </c>
      <c r="F49" s="5">
        <f t="shared" si="5"/>
        <v>70342.86</v>
      </c>
      <c r="G49" s="5">
        <f t="shared" si="6"/>
        <v>76057.5</v>
      </c>
      <c r="H49" s="5">
        <f t="shared" si="7"/>
        <v>73450.508000000002</v>
      </c>
      <c r="I49" s="5">
        <f t="shared" si="8"/>
        <v>-2606.9919999999984</v>
      </c>
      <c r="J49" s="5">
        <f t="shared" si="9"/>
        <v>3214.8</v>
      </c>
      <c r="K49" s="5">
        <f t="shared" si="10"/>
        <v>8929.44</v>
      </c>
      <c r="L49" s="5">
        <f t="shared" si="11"/>
        <v>-11429.44</v>
      </c>
      <c r="M49" s="5">
        <f t="shared" si="12"/>
        <v>-2606.9920000000002</v>
      </c>
      <c r="N49" s="5">
        <f t="shared" si="13"/>
        <v>115728.45622369096</v>
      </c>
      <c r="O49" s="8">
        <f t="shared" si="14"/>
        <v>2605.9920000000006</v>
      </c>
      <c r="P49" s="28">
        <f t="shared" si="15"/>
        <v>-3166.552869958376</v>
      </c>
      <c r="Q49" s="28">
        <f t="shared" si="16"/>
        <v>-2047.4311300416243</v>
      </c>
    </row>
    <row r="50" spans="1:17" x14ac:dyDescent="0.3">
      <c r="A50">
        <f t="shared" si="0"/>
        <v>85000</v>
      </c>
      <c r="B50">
        <f t="shared" si="1"/>
        <v>81120</v>
      </c>
      <c r="C50">
        <f t="shared" si="2"/>
        <v>63000</v>
      </c>
      <c r="D50">
        <f t="shared" si="3"/>
        <v>85000</v>
      </c>
      <c r="E50">
        <f t="shared" si="4"/>
        <v>73476</v>
      </c>
      <c r="F50" s="5">
        <f t="shared" si="5"/>
        <v>74928.36</v>
      </c>
      <c r="G50" s="5">
        <f t="shared" si="6"/>
        <v>80820</v>
      </c>
      <c r="H50" s="5">
        <f t="shared" si="7"/>
        <v>78273.907999999996</v>
      </c>
      <c r="I50" s="5">
        <f t="shared" si="8"/>
        <v>-2546.0920000000042</v>
      </c>
      <c r="J50" s="5">
        <f t="shared" si="9"/>
        <v>3442.8</v>
      </c>
      <c r="K50" s="5">
        <f t="shared" si="10"/>
        <v>9334.44</v>
      </c>
      <c r="L50" s="5">
        <f t="shared" si="11"/>
        <v>-11834.44</v>
      </c>
      <c r="M50" s="5">
        <f t="shared" si="12"/>
        <v>-2546.0920000000006</v>
      </c>
      <c r="N50" s="5">
        <f t="shared" si="13"/>
        <v>128218.67293835296</v>
      </c>
      <c r="O50" s="8">
        <f t="shared" si="14"/>
        <v>2545.0920000000287</v>
      </c>
      <c r="P50" s="28">
        <f t="shared" si="15"/>
        <v>-3135.075184192182</v>
      </c>
      <c r="Q50" s="28">
        <f t="shared" si="16"/>
        <v>-1957.1088158078192</v>
      </c>
    </row>
    <row r="51" spans="1:17" x14ac:dyDescent="0.3">
      <c r="A51">
        <f t="shared" si="0"/>
        <v>90000</v>
      </c>
      <c r="B51">
        <f t="shared" si="1"/>
        <v>86070</v>
      </c>
      <c r="C51">
        <f t="shared" si="2"/>
        <v>66750</v>
      </c>
      <c r="D51">
        <f t="shared" si="3"/>
        <v>90000</v>
      </c>
      <c r="E51">
        <f t="shared" si="4"/>
        <v>77976</v>
      </c>
      <c r="F51" s="5">
        <f t="shared" si="5"/>
        <v>79513.86</v>
      </c>
      <c r="G51" s="5">
        <f t="shared" si="6"/>
        <v>85582.5</v>
      </c>
      <c r="H51" s="5">
        <f t="shared" si="7"/>
        <v>83097.30799999999</v>
      </c>
      <c r="I51" s="5">
        <f t="shared" si="8"/>
        <v>-2485.19200000001</v>
      </c>
      <c r="J51" s="5">
        <f t="shared" si="9"/>
        <v>3670.8</v>
      </c>
      <c r="K51" s="5">
        <f t="shared" si="10"/>
        <v>9739.44</v>
      </c>
      <c r="L51" s="5">
        <f t="shared" si="11"/>
        <v>-12239.44</v>
      </c>
      <c r="M51" s="5">
        <f t="shared" si="12"/>
        <v>-2485.1920000000009</v>
      </c>
      <c r="N51" s="5">
        <f t="shared" si="13"/>
        <v>141377.80257663212</v>
      </c>
      <c r="O51" s="8">
        <f t="shared" si="14"/>
        <v>2484.1920000010523</v>
      </c>
      <c r="P51" s="28">
        <f t="shared" si="15"/>
        <v>-3103.6609065067069</v>
      </c>
      <c r="Q51" s="28">
        <f t="shared" si="16"/>
        <v>-1866.7230934932952</v>
      </c>
    </row>
    <row r="52" spans="1:17" x14ac:dyDescent="0.3">
      <c r="A52">
        <f t="shared" si="0"/>
        <v>95000</v>
      </c>
      <c r="B52">
        <f t="shared" si="1"/>
        <v>91020</v>
      </c>
      <c r="C52">
        <f t="shared" si="2"/>
        <v>70500</v>
      </c>
      <c r="D52">
        <f t="shared" si="3"/>
        <v>95000</v>
      </c>
      <c r="E52">
        <f t="shared" si="4"/>
        <v>82476</v>
      </c>
      <c r="F52" s="5">
        <f t="shared" si="5"/>
        <v>84099.36</v>
      </c>
      <c r="G52" s="5">
        <f t="shared" si="6"/>
        <v>90345</v>
      </c>
      <c r="H52" s="5">
        <f t="shared" si="7"/>
        <v>87920.708000000013</v>
      </c>
      <c r="I52" s="5">
        <f t="shared" si="8"/>
        <v>-2424.2919999999867</v>
      </c>
      <c r="J52" s="5">
        <f t="shared" si="9"/>
        <v>3898.8</v>
      </c>
      <c r="K52" s="5">
        <f t="shared" si="10"/>
        <v>10144.44</v>
      </c>
      <c r="L52" s="5">
        <f t="shared" si="11"/>
        <v>-12644.44</v>
      </c>
      <c r="M52" s="5">
        <f t="shared" si="12"/>
        <v>-2424.2919999999995</v>
      </c>
      <c r="N52" s="5">
        <f t="shared" si="13"/>
        <v>155205.84513852853</v>
      </c>
      <c r="O52" s="8">
        <f t="shared" si="14"/>
        <v>2423.2920000231043</v>
      </c>
      <c r="P52" s="28">
        <f t="shared" si="15"/>
        <v>-3072.3013813764514</v>
      </c>
      <c r="Q52" s="28">
        <f t="shared" si="16"/>
        <v>-1776.2826186235475</v>
      </c>
    </row>
    <row r="53" spans="1:17" x14ac:dyDescent="0.3">
      <c r="A53">
        <f t="shared" si="0"/>
        <v>100000</v>
      </c>
      <c r="B53">
        <f t="shared" si="1"/>
        <v>95970</v>
      </c>
      <c r="C53">
        <f t="shared" si="2"/>
        <v>74250</v>
      </c>
      <c r="D53">
        <f t="shared" si="3"/>
        <v>100000</v>
      </c>
      <c r="E53">
        <f t="shared" si="4"/>
        <v>86976</v>
      </c>
      <c r="F53" s="5">
        <f t="shared" si="5"/>
        <v>88684.86</v>
      </c>
      <c r="G53" s="5">
        <f t="shared" si="6"/>
        <v>95107.5</v>
      </c>
      <c r="H53" s="5">
        <f t="shared" si="7"/>
        <v>92744.108000000007</v>
      </c>
      <c r="I53" s="5">
        <f t="shared" si="8"/>
        <v>-2363.3919999999925</v>
      </c>
      <c r="J53" s="5">
        <f t="shared" si="9"/>
        <v>4126.8</v>
      </c>
      <c r="K53" s="5">
        <f t="shared" si="10"/>
        <v>10549.44</v>
      </c>
      <c r="L53" s="5">
        <f t="shared" si="11"/>
        <v>-13049.44</v>
      </c>
      <c r="M53" s="5">
        <f t="shared" si="12"/>
        <v>-2363.3919999999998</v>
      </c>
      <c r="N53" s="5">
        <f t="shared" si="13"/>
        <v>169702.80062404214</v>
      </c>
      <c r="O53" s="8">
        <f t="shared" si="14"/>
        <v>2362.3920003274293</v>
      </c>
      <c r="P53" s="28">
        <f t="shared" si="15"/>
        <v>-3040.9894478774513</v>
      </c>
      <c r="Q53" s="28">
        <f t="shared" si="16"/>
        <v>-1685.7945521225481</v>
      </c>
    </row>
    <row r="54" spans="1:17" x14ac:dyDescent="0.3">
      <c r="A54">
        <f t="shared" si="0"/>
        <v>105000</v>
      </c>
      <c r="B54">
        <f t="shared" si="1"/>
        <v>100920</v>
      </c>
      <c r="C54">
        <f t="shared" si="2"/>
        <v>78000</v>
      </c>
      <c r="D54">
        <f t="shared" si="3"/>
        <v>105000</v>
      </c>
      <c r="E54">
        <f t="shared" si="4"/>
        <v>91476</v>
      </c>
      <c r="F54" s="5">
        <f t="shared" si="5"/>
        <v>93270.36</v>
      </c>
      <c r="G54" s="5">
        <f t="shared" si="6"/>
        <v>99870</v>
      </c>
      <c r="H54" s="5">
        <f t="shared" si="7"/>
        <v>97567.508000000002</v>
      </c>
      <c r="I54" s="5">
        <f t="shared" si="8"/>
        <v>-2302.4919999999984</v>
      </c>
      <c r="J54" s="5">
        <f t="shared" si="9"/>
        <v>4354.8</v>
      </c>
      <c r="K54" s="5">
        <f t="shared" si="10"/>
        <v>10954.44</v>
      </c>
      <c r="L54" s="5">
        <f t="shared" si="11"/>
        <v>-13454.44</v>
      </c>
      <c r="M54" s="5">
        <f t="shared" si="12"/>
        <v>-2302.4920000000002</v>
      </c>
      <c r="N54" s="5">
        <f t="shared" si="13"/>
        <v>184868.66903317298</v>
      </c>
      <c r="O54" s="8">
        <f t="shared" si="14"/>
        <v>2301.4920032271857</v>
      </c>
      <c r="P54" s="28">
        <f t="shared" si="15"/>
        <v>-3009.7191328010772</v>
      </c>
      <c r="Q54" s="28">
        <f t="shared" si="16"/>
        <v>-1595.2648671989232</v>
      </c>
    </row>
    <row r="55" spans="1:17" x14ac:dyDescent="0.3">
      <c r="A55">
        <f t="shared" si="0"/>
        <v>110000</v>
      </c>
      <c r="B55">
        <f t="shared" si="1"/>
        <v>105870</v>
      </c>
      <c r="C55">
        <f t="shared" si="2"/>
        <v>81750</v>
      </c>
      <c r="D55">
        <f t="shared" si="3"/>
        <v>110000</v>
      </c>
      <c r="E55">
        <f t="shared" si="4"/>
        <v>95976</v>
      </c>
      <c r="F55" s="5">
        <f t="shared" si="5"/>
        <v>97855.860000000015</v>
      </c>
      <c r="G55" s="5">
        <f t="shared" si="6"/>
        <v>104632.5</v>
      </c>
      <c r="H55" s="5">
        <f t="shared" si="7"/>
        <v>102390.90800000001</v>
      </c>
      <c r="I55" s="5">
        <f t="shared" si="8"/>
        <v>-2241.5919999999896</v>
      </c>
      <c r="J55" s="5">
        <f t="shared" si="9"/>
        <v>4582.8</v>
      </c>
      <c r="K55" s="5">
        <f t="shared" si="10"/>
        <v>11359.44</v>
      </c>
      <c r="L55" s="5">
        <f t="shared" si="11"/>
        <v>-13859.44</v>
      </c>
      <c r="M55" s="5">
        <f t="shared" si="12"/>
        <v>-2241.5920000000006</v>
      </c>
      <c r="N55" s="5">
        <f t="shared" si="13"/>
        <v>200703.45036592096</v>
      </c>
      <c r="O55" s="8">
        <f t="shared" si="14"/>
        <v>2240.5920234977575</v>
      </c>
      <c r="P55" s="28">
        <f t="shared" si="15"/>
        <v>-2978.4854158695416</v>
      </c>
      <c r="Q55" s="28">
        <f t="shared" si="16"/>
        <v>-1504.6985841304595</v>
      </c>
    </row>
    <row r="56" spans="1:17" x14ac:dyDescent="0.3">
      <c r="A56">
        <f t="shared" si="0"/>
        <v>115000</v>
      </c>
      <c r="B56">
        <f t="shared" si="1"/>
        <v>110820</v>
      </c>
      <c r="C56">
        <f t="shared" si="2"/>
        <v>85500</v>
      </c>
      <c r="D56">
        <f t="shared" si="3"/>
        <v>115000</v>
      </c>
      <c r="E56">
        <f t="shared" si="4"/>
        <v>100476</v>
      </c>
      <c r="F56" s="5">
        <f t="shared" si="5"/>
        <v>102441.36000000002</v>
      </c>
      <c r="G56" s="5">
        <f t="shared" si="6"/>
        <v>109395</v>
      </c>
      <c r="H56" s="5">
        <f t="shared" si="7"/>
        <v>107214.308</v>
      </c>
      <c r="I56" s="5">
        <f t="shared" si="8"/>
        <v>-2180.6919999999955</v>
      </c>
      <c r="J56" s="5">
        <f t="shared" si="9"/>
        <v>4810.8</v>
      </c>
      <c r="K56" s="5">
        <f t="shared" si="10"/>
        <v>11764.44</v>
      </c>
      <c r="L56" s="5">
        <f t="shared" si="11"/>
        <v>-14264.44</v>
      </c>
      <c r="M56" s="5">
        <f t="shared" si="12"/>
        <v>-2180.6920000000009</v>
      </c>
      <c r="N56" s="5">
        <f t="shared" si="13"/>
        <v>217207.1446222862</v>
      </c>
      <c r="O56" s="8">
        <f t="shared" si="14"/>
        <v>2179.692132701322</v>
      </c>
      <c r="P56" s="28">
        <f t="shared" si="15"/>
        <v>-2947.2840481687654</v>
      </c>
      <c r="Q56" s="28">
        <f t="shared" si="16"/>
        <v>-1414.0999518312362</v>
      </c>
    </row>
    <row r="57" spans="1:17" x14ac:dyDescent="0.3">
      <c r="A57">
        <f t="shared" si="0"/>
        <v>120000</v>
      </c>
      <c r="B57">
        <f t="shared" si="1"/>
        <v>115770</v>
      </c>
      <c r="C57">
        <f t="shared" si="2"/>
        <v>89250</v>
      </c>
      <c r="D57">
        <f t="shared" si="3"/>
        <v>120000</v>
      </c>
      <c r="E57">
        <f t="shared" si="4"/>
        <v>104976</v>
      </c>
      <c r="F57" s="5">
        <f t="shared" si="5"/>
        <v>107026.86000000002</v>
      </c>
      <c r="G57" s="5">
        <f t="shared" si="6"/>
        <v>114157.5</v>
      </c>
      <c r="H57" s="5">
        <f t="shared" si="7"/>
        <v>112037.70800000001</v>
      </c>
      <c r="I57" s="5">
        <f t="shared" si="8"/>
        <v>-2119.7919999999867</v>
      </c>
      <c r="J57" s="5">
        <f t="shared" si="9"/>
        <v>5038.8</v>
      </c>
      <c r="K57" s="5">
        <f t="shared" si="10"/>
        <v>12169.44</v>
      </c>
      <c r="L57" s="5">
        <f t="shared" si="11"/>
        <v>-14669.44</v>
      </c>
      <c r="M57" s="5">
        <f t="shared" si="12"/>
        <v>-2119.7919999999995</v>
      </c>
      <c r="N57" s="5">
        <f t="shared" si="13"/>
        <v>234379.75180226864</v>
      </c>
      <c r="O57" s="8">
        <f t="shared" si="14"/>
        <v>2118.792604736544</v>
      </c>
      <c r="P57" s="28">
        <f t="shared" si="15"/>
        <v>-2916.1114103254886</v>
      </c>
      <c r="Q57" s="28">
        <f t="shared" si="16"/>
        <v>-1323.4725896745101</v>
      </c>
    </row>
    <row r="58" spans="1:17" x14ac:dyDescent="0.3">
      <c r="A58">
        <f t="shared" si="0"/>
        <v>125000</v>
      </c>
      <c r="B58">
        <f t="shared" si="1"/>
        <v>120720</v>
      </c>
      <c r="C58">
        <f t="shared" si="2"/>
        <v>93000</v>
      </c>
      <c r="D58">
        <f t="shared" si="3"/>
        <v>125000</v>
      </c>
      <c r="E58">
        <f t="shared" si="4"/>
        <v>109476</v>
      </c>
      <c r="F58" s="5">
        <f t="shared" si="5"/>
        <v>111612.36000000002</v>
      </c>
      <c r="G58" s="5">
        <f t="shared" si="6"/>
        <v>118920</v>
      </c>
      <c r="H58" s="5">
        <f t="shared" si="7"/>
        <v>116861.10800000001</v>
      </c>
      <c r="I58" s="5">
        <f t="shared" si="8"/>
        <v>-2058.8919999999925</v>
      </c>
      <c r="J58" s="5">
        <f t="shared" si="9"/>
        <v>5266.8</v>
      </c>
      <c r="K58" s="5">
        <f t="shared" si="10"/>
        <v>12574.44</v>
      </c>
      <c r="L58" s="5">
        <f t="shared" si="11"/>
        <v>-15074.44</v>
      </c>
      <c r="M58" s="5">
        <f t="shared" si="12"/>
        <v>-2058.8919999999998</v>
      </c>
      <c r="N58" s="5">
        <f t="shared" si="13"/>
        <v>252221.27190586829</v>
      </c>
      <c r="O58" s="8">
        <f t="shared" si="14"/>
        <v>2057.8942970921858</v>
      </c>
      <c r="P58" s="28">
        <f t="shared" si="15"/>
        <v>-2884.9644006941162</v>
      </c>
      <c r="Q58" s="28">
        <f t="shared" si="16"/>
        <v>-1232.8195993058835</v>
      </c>
    </row>
    <row r="59" spans="1:17" x14ac:dyDescent="0.3">
      <c r="A59">
        <f t="shared" si="0"/>
        <v>130000</v>
      </c>
      <c r="B59">
        <f t="shared" si="1"/>
        <v>125670</v>
      </c>
      <c r="C59">
        <f t="shared" si="2"/>
        <v>96750</v>
      </c>
      <c r="D59">
        <f t="shared" si="3"/>
        <v>130000</v>
      </c>
      <c r="E59">
        <f t="shared" si="4"/>
        <v>113976</v>
      </c>
      <c r="F59" s="5">
        <f t="shared" si="5"/>
        <v>116197.86000000002</v>
      </c>
      <c r="G59" s="5">
        <f t="shared" si="6"/>
        <v>123682.5</v>
      </c>
      <c r="H59" s="5">
        <f t="shared" si="7"/>
        <v>121684.508</v>
      </c>
      <c r="I59" s="5">
        <f t="shared" si="8"/>
        <v>-1997.9919999999984</v>
      </c>
      <c r="J59" s="5">
        <f t="shared" si="9"/>
        <v>5494.8</v>
      </c>
      <c r="K59" s="5">
        <f t="shared" si="10"/>
        <v>12979.44</v>
      </c>
      <c r="L59" s="5">
        <f t="shared" si="11"/>
        <v>-15479.44</v>
      </c>
      <c r="M59" s="5">
        <f t="shared" si="12"/>
        <v>-1997.9920000000002</v>
      </c>
      <c r="N59" s="5">
        <f t="shared" si="13"/>
        <v>270731.70493308519</v>
      </c>
      <c r="O59" s="8">
        <f t="shared" si="14"/>
        <v>1996.999469904438</v>
      </c>
      <c r="P59" s="28">
        <f t="shared" si="15"/>
        <v>-2853.8403464363291</v>
      </c>
      <c r="Q59" s="28">
        <f t="shared" si="16"/>
        <v>-1142.143653563671</v>
      </c>
    </row>
    <row r="60" spans="1:17" x14ac:dyDescent="0.3">
      <c r="A60">
        <f t="shared" si="0"/>
        <v>135000</v>
      </c>
      <c r="B60">
        <f t="shared" si="1"/>
        <v>130620</v>
      </c>
      <c r="C60">
        <f t="shared" si="2"/>
        <v>100500</v>
      </c>
      <c r="D60">
        <f t="shared" si="3"/>
        <v>135000</v>
      </c>
      <c r="E60">
        <f t="shared" si="4"/>
        <v>118476</v>
      </c>
      <c r="F60" s="5">
        <f t="shared" si="5"/>
        <v>120783.36000000002</v>
      </c>
      <c r="G60" s="5">
        <f t="shared" si="6"/>
        <v>128445</v>
      </c>
      <c r="H60" s="5">
        <f t="shared" si="7"/>
        <v>126507.90800000001</v>
      </c>
      <c r="I60" s="5">
        <f t="shared" si="8"/>
        <v>-1937.0919999999896</v>
      </c>
      <c r="J60" s="5">
        <f t="shared" si="9"/>
        <v>5722.8</v>
      </c>
      <c r="K60" s="5">
        <f t="shared" si="10"/>
        <v>13384.44</v>
      </c>
      <c r="L60" s="5">
        <f t="shared" si="11"/>
        <v>-15884.44</v>
      </c>
      <c r="M60" s="5">
        <f t="shared" si="12"/>
        <v>-1937.0919999999987</v>
      </c>
      <c r="N60" s="5">
        <f t="shared" si="13"/>
        <v>289911.05088391923</v>
      </c>
      <c r="O60" s="8">
        <f t="shared" si="14"/>
        <v>1936.1132616767673</v>
      </c>
      <c r="P60" s="28">
        <f t="shared" si="15"/>
        <v>-2822.7369322323857</v>
      </c>
      <c r="Q60" s="28">
        <f t="shared" si="16"/>
        <v>-1051.4470677676118</v>
      </c>
    </row>
    <row r="61" spans="1:17" x14ac:dyDescent="0.3">
      <c r="A61">
        <f t="shared" si="0"/>
        <v>140000</v>
      </c>
      <c r="B61">
        <f t="shared" si="1"/>
        <v>135570</v>
      </c>
      <c r="C61">
        <f t="shared" si="2"/>
        <v>104250</v>
      </c>
      <c r="D61">
        <f t="shared" si="3"/>
        <v>140000</v>
      </c>
      <c r="E61">
        <f t="shared" si="4"/>
        <v>122976</v>
      </c>
      <c r="F61" s="5">
        <f t="shared" si="5"/>
        <v>125368.86000000002</v>
      </c>
      <c r="G61" s="5">
        <f t="shared" si="6"/>
        <v>133207.5</v>
      </c>
      <c r="H61" s="5">
        <f t="shared" si="7"/>
        <v>131331.30799999999</v>
      </c>
      <c r="I61" s="5">
        <f t="shared" si="8"/>
        <v>-1876.19200000001</v>
      </c>
      <c r="J61" s="5">
        <f t="shared" si="9"/>
        <v>5950.8</v>
      </c>
      <c r="K61" s="5">
        <f t="shared" si="10"/>
        <v>13789.44</v>
      </c>
      <c r="L61" s="5">
        <f t="shared" si="11"/>
        <v>-16289.44</v>
      </c>
      <c r="M61" s="5">
        <f t="shared" si="12"/>
        <v>-1876.1920000000009</v>
      </c>
      <c r="N61" s="5">
        <f t="shared" si="13"/>
        <v>309759.30975837051</v>
      </c>
      <c r="O61" s="8">
        <f t="shared" si="14"/>
        <v>1875.2459572608466</v>
      </c>
      <c r="P61" s="28">
        <f t="shared" si="15"/>
        <v>-2791.6521426943027</v>
      </c>
      <c r="Q61" s="28">
        <f t="shared" si="16"/>
        <v>-960.7318573056989</v>
      </c>
    </row>
    <row r="62" spans="1:17" x14ac:dyDescent="0.3">
      <c r="A62">
        <f t="shared" si="0"/>
        <v>145000</v>
      </c>
      <c r="B62">
        <f t="shared" si="1"/>
        <v>140520</v>
      </c>
      <c r="C62">
        <f t="shared" si="2"/>
        <v>108000</v>
      </c>
      <c r="D62">
        <f t="shared" si="3"/>
        <v>145000</v>
      </c>
      <c r="E62">
        <f t="shared" si="4"/>
        <v>127476</v>
      </c>
      <c r="F62" s="5">
        <f t="shared" si="5"/>
        <v>129954.36000000002</v>
      </c>
      <c r="G62" s="5">
        <f t="shared" si="6"/>
        <v>137970</v>
      </c>
      <c r="H62" s="5">
        <f t="shared" si="7"/>
        <v>136154.70800000001</v>
      </c>
      <c r="I62" s="5">
        <f t="shared" si="8"/>
        <v>-1815.2919999999867</v>
      </c>
      <c r="J62" s="5">
        <f t="shared" si="9"/>
        <v>6178.8</v>
      </c>
      <c r="K62" s="5">
        <f t="shared" si="10"/>
        <v>14194.44</v>
      </c>
      <c r="L62" s="5">
        <f t="shared" si="11"/>
        <v>-16694.440000000002</v>
      </c>
      <c r="M62" s="5">
        <f t="shared" si="12"/>
        <v>-1815.2920000000013</v>
      </c>
      <c r="N62" s="5">
        <f t="shared" si="13"/>
        <v>330276.48155643902</v>
      </c>
      <c r="O62" s="8">
        <f t="shared" si="14"/>
        <v>1814.4159938664218</v>
      </c>
      <c r="P62" s="28">
        <f t="shared" si="15"/>
        <v>-2760.5842155168157</v>
      </c>
      <c r="Q62" s="28">
        <f t="shared" si="16"/>
        <v>-869.999784483187</v>
      </c>
    </row>
    <row r="63" spans="1:17" x14ac:dyDescent="0.3">
      <c r="A63">
        <f t="shared" si="0"/>
        <v>150000</v>
      </c>
      <c r="B63">
        <f t="shared" si="1"/>
        <v>145470</v>
      </c>
      <c r="C63">
        <f t="shared" si="2"/>
        <v>111750</v>
      </c>
      <c r="D63">
        <f t="shared" si="3"/>
        <v>150000</v>
      </c>
      <c r="E63">
        <f t="shared" si="4"/>
        <v>131976</v>
      </c>
      <c r="F63" s="5">
        <f t="shared" si="5"/>
        <v>134539.86000000002</v>
      </c>
      <c r="G63" s="5">
        <f t="shared" si="6"/>
        <v>142732.5</v>
      </c>
      <c r="H63" s="5">
        <f t="shared" si="7"/>
        <v>140978.10800000001</v>
      </c>
      <c r="I63" s="5">
        <f t="shared" si="8"/>
        <v>-1754.3919999999925</v>
      </c>
      <c r="J63" s="5">
        <f t="shared" si="9"/>
        <v>6406.8</v>
      </c>
      <c r="K63" s="5">
        <f t="shared" si="10"/>
        <v>14599.44</v>
      </c>
      <c r="L63" s="5">
        <f t="shared" si="11"/>
        <v>-17099.440000000002</v>
      </c>
      <c r="M63" s="5">
        <f t="shared" si="12"/>
        <v>-1754.3920000000016</v>
      </c>
      <c r="N63" s="5">
        <f t="shared" si="13"/>
        <v>351462.56627812469</v>
      </c>
      <c r="O63" s="8">
        <f t="shared" si="14"/>
        <v>1753.6534076477269</v>
      </c>
      <c r="P63" s="28">
        <f t="shared" si="15"/>
        <v>-2729.5316031099128</v>
      </c>
      <c r="Q63" s="28">
        <f t="shared" si="16"/>
        <v>-779.25239689009061</v>
      </c>
    </row>
    <row r="64" spans="1:17" x14ac:dyDescent="0.3">
      <c r="A64">
        <f t="shared" si="0"/>
        <v>155000</v>
      </c>
      <c r="B64">
        <f t="shared" si="1"/>
        <v>150420</v>
      </c>
      <c r="C64">
        <f t="shared" si="2"/>
        <v>115500</v>
      </c>
      <c r="D64">
        <f t="shared" si="3"/>
        <v>155000</v>
      </c>
      <c r="E64">
        <f t="shared" si="4"/>
        <v>136476</v>
      </c>
      <c r="F64" s="5">
        <f t="shared" si="5"/>
        <v>139125.36000000002</v>
      </c>
      <c r="G64" s="5">
        <f t="shared" si="6"/>
        <v>147495</v>
      </c>
      <c r="H64" s="5">
        <f t="shared" si="7"/>
        <v>145801.508</v>
      </c>
      <c r="I64" s="5">
        <f t="shared" si="8"/>
        <v>-1693.4919999999984</v>
      </c>
      <c r="J64" s="5">
        <f t="shared" si="9"/>
        <v>6634.8</v>
      </c>
      <c r="K64" s="5">
        <f t="shared" si="10"/>
        <v>15004.44</v>
      </c>
      <c r="L64" s="5">
        <f t="shared" si="11"/>
        <v>-17504.440000000002</v>
      </c>
      <c r="M64" s="5">
        <f t="shared" si="12"/>
        <v>-1693.492000000002</v>
      </c>
      <c r="N64" s="5">
        <f t="shared" si="13"/>
        <v>373317.56392342754</v>
      </c>
      <c r="O64" s="8">
        <f t="shared" si="14"/>
        <v>1693.0032166909964</v>
      </c>
      <c r="P64" s="28">
        <f t="shared" si="15"/>
        <v>-2698.4929409805936</v>
      </c>
      <c r="Q64" s="28">
        <f t="shared" si="16"/>
        <v>-688.4910590194105</v>
      </c>
    </row>
    <row r="65" spans="1:17" x14ac:dyDescent="0.3">
      <c r="A65">
        <f t="shared" si="0"/>
        <v>160000</v>
      </c>
      <c r="B65">
        <f t="shared" si="1"/>
        <v>155370</v>
      </c>
      <c r="C65">
        <f t="shared" si="2"/>
        <v>119250</v>
      </c>
      <c r="D65">
        <f t="shared" si="3"/>
        <v>160000</v>
      </c>
      <c r="E65">
        <f t="shared" si="4"/>
        <v>140976</v>
      </c>
      <c r="F65" s="5">
        <f t="shared" si="5"/>
        <v>143710.86000000002</v>
      </c>
      <c r="G65" s="5">
        <f t="shared" si="6"/>
        <v>152257.5</v>
      </c>
      <c r="H65" s="5">
        <f t="shared" si="7"/>
        <v>150624.908</v>
      </c>
      <c r="I65" s="5">
        <f t="shared" si="8"/>
        <v>-1632.5920000000042</v>
      </c>
      <c r="J65" s="5">
        <f t="shared" si="9"/>
        <v>6862.8</v>
      </c>
      <c r="K65" s="5">
        <f t="shared" si="10"/>
        <v>15409.44</v>
      </c>
      <c r="L65" s="5">
        <f t="shared" si="11"/>
        <v>-17909.440000000002</v>
      </c>
      <c r="M65" s="5">
        <f t="shared" si="12"/>
        <v>-1632.5920000000006</v>
      </c>
      <c r="N65" s="5">
        <f t="shared" si="13"/>
        <v>395841.47449234768</v>
      </c>
      <c r="O65" s="8">
        <f t="shared" si="14"/>
        <v>1632.5281462533701</v>
      </c>
      <c r="P65" s="28">
        <f t="shared" si="15"/>
        <v>-2667.467021523009</v>
      </c>
      <c r="Q65" s="28">
        <f t="shared" si="16"/>
        <v>-597.71697847699238</v>
      </c>
    </row>
    <row r="66" spans="1:17" x14ac:dyDescent="0.3">
      <c r="A66">
        <f t="shared" si="0"/>
        <v>165000</v>
      </c>
      <c r="B66">
        <f t="shared" si="1"/>
        <v>160320</v>
      </c>
      <c r="C66">
        <f t="shared" si="2"/>
        <v>123000</v>
      </c>
      <c r="D66">
        <f t="shared" si="3"/>
        <v>165000</v>
      </c>
      <c r="E66">
        <f t="shared" si="4"/>
        <v>145476</v>
      </c>
      <c r="F66" s="5">
        <f t="shared" si="5"/>
        <v>148296.36000000002</v>
      </c>
      <c r="G66" s="5">
        <f t="shared" si="6"/>
        <v>157020</v>
      </c>
      <c r="H66" s="5">
        <f t="shared" si="7"/>
        <v>155448.30800000002</v>
      </c>
      <c r="I66" s="5">
        <f t="shared" si="8"/>
        <v>-1571.6919999999809</v>
      </c>
      <c r="J66" s="5">
        <f t="shared" si="9"/>
        <v>7090.8</v>
      </c>
      <c r="K66" s="5">
        <f t="shared" si="10"/>
        <v>15814.44</v>
      </c>
      <c r="L66" s="5">
        <f t="shared" si="11"/>
        <v>-18314.440000000002</v>
      </c>
      <c r="M66" s="5">
        <f t="shared" si="12"/>
        <v>-1571.6920000000027</v>
      </c>
      <c r="N66" s="5">
        <f t="shared" si="13"/>
        <v>419034.29798488499</v>
      </c>
      <c r="O66" s="8">
        <f t="shared" si="14"/>
        <v>1572.3101619144427</v>
      </c>
      <c r="P66" s="28">
        <f t="shared" si="15"/>
        <v>-2636.4527721711374</v>
      </c>
      <c r="Q66" s="28">
        <f t="shared" si="16"/>
        <v>-506.9312278288678</v>
      </c>
    </row>
    <row r="67" spans="1:17" x14ac:dyDescent="0.3">
      <c r="A67">
        <f t="shared" ref="A67:A98" si="17">$C$22 + (ROW() - 34)*$C$23</f>
        <v>170000</v>
      </c>
      <c r="B67">
        <f t="shared" ref="B67:B98" si="18">$D$3*A67-$E$3</f>
        <v>165270</v>
      </c>
      <c r="C67">
        <f t="shared" ref="C67:C98" si="19">$D$4*A67-$E$4</f>
        <v>126750</v>
      </c>
      <c r="D67">
        <f t="shared" ref="D67:D98" si="20">$D$5*A67-$E$5</f>
        <v>170000</v>
      </c>
      <c r="E67">
        <f t="shared" ref="E67:E98" si="21">$D$6*A67-$E$6</f>
        <v>149976</v>
      </c>
      <c r="F67" s="5">
        <f t="shared" ref="F67:F98" si="22">$C$8*B67 + (1 - $C$8)*E67</f>
        <v>152881.86000000002</v>
      </c>
      <c r="G67" s="5">
        <f t="shared" ref="G67:G98" si="23">$C$8*C67 + (1 - $C$8)*D67</f>
        <v>161782.5</v>
      </c>
      <c r="H67" s="5">
        <f t="shared" ref="H67:H98" si="24">$C$8*($F$10*B67 + (1 - $F$10)*C67) + (1 - $C$8)*($F$11*D67 + (1 -$F$11)*E67) - $C$14</f>
        <v>160271.70800000001</v>
      </c>
      <c r="I67" s="5">
        <f t="shared" ref="I67:I98" si="25">H67-G67</f>
        <v>-1510.7919999999867</v>
      </c>
      <c r="J67" s="5">
        <f t="shared" ref="J67:J98" si="26" xml:space="preserve"> $C$8*(B67 - C67)</f>
        <v>7318.8</v>
      </c>
      <c r="K67" s="5">
        <f t="shared" ref="K67:K98" si="27" xml:space="preserve"> (1 - $C$8)*(D67 - E67)</f>
        <v>16219.44</v>
      </c>
      <c r="L67" s="5">
        <f t="shared" ref="L67:L98" si="28" xml:space="preserve"> (1 - $C$8)*(E67 - D67) - $C$14</f>
        <v>-18719.440000000002</v>
      </c>
      <c r="M67" s="5">
        <f t="shared" ref="M67:M98" si="29" xml:space="preserve"> $F$10*J67 + $F$11*K67 + L67</f>
        <v>-1510.7920000000013</v>
      </c>
      <c r="N67" s="5">
        <f t="shared" ref="N67:N98" si="30" xml:space="preserve"> J67*J67*$G$10 + K67*K67*$G$11</f>
        <v>442896.03440103948</v>
      </c>
      <c r="O67" s="8">
        <f t="shared" si="14"/>
        <v>1512.4504630231338</v>
      </c>
      <c r="P67" s="28">
        <f t="shared" si="15"/>
        <v>-2605.4492370923017</v>
      </c>
      <c r="Q67" s="28">
        <f t="shared" si="16"/>
        <v>-416.13476290770109</v>
      </c>
    </row>
    <row r="68" spans="1:17" x14ac:dyDescent="0.3">
      <c r="A68">
        <f t="shared" si="17"/>
        <v>175000</v>
      </c>
      <c r="B68">
        <f t="shared" si="18"/>
        <v>170220</v>
      </c>
      <c r="C68">
        <f t="shared" si="19"/>
        <v>130500</v>
      </c>
      <c r="D68">
        <f t="shared" si="20"/>
        <v>175000</v>
      </c>
      <c r="E68">
        <f t="shared" si="21"/>
        <v>154476</v>
      </c>
      <c r="F68" s="5">
        <f t="shared" si="22"/>
        <v>157467.36000000002</v>
      </c>
      <c r="G68" s="5">
        <f t="shared" si="23"/>
        <v>166545</v>
      </c>
      <c r="H68" s="5">
        <f t="shared" si="24"/>
        <v>165095.10800000001</v>
      </c>
      <c r="I68" s="5">
        <f t="shared" si="25"/>
        <v>-1449.8919999999925</v>
      </c>
      <c r="J68" s="5">
        <f t="shared" si="26"/>
        <v>7546.8</v>
      </c>
      <c r="K68" s="5">
        <f t="shared" si="27"/>
        <v>16624.440000000002</v>
      </c>
      <c r="L68" s="5">
        <f t="shared" si="28"/>
        <v>-19124.440000000002</v>
      </c>
      <c r="M68" s="5">
        <f t="shared" si="29"/>
        <v>-1449.8919999999998</v>
      </c>
      <c r="N68" s="5">
        <f t="shared" si="30"/>
        <v>467426.68374081125</v>
      </c>
      <c r="O68" s="8">
        <f t="shared" si="14"/>
        <v>1453.0678417474974</v>
      </c>
      <c r="P68" s="28">
        <f t="shared" si="15"/>
        <v>-2574.4555617716223</v>
      </c>
      <c r="Q68" s="28">
        <f t="shared" si="16"/>
        <v>-325.32843822837754</v>
      </c>
    </row>
    <row r="69" spans="1:17" x14ac:dyDescent="0.3">
      <c r="A69">
        <f t="shared" si="17"/>
        <v>180000</v>
      </c>
      <c r="B69">
        <f t="shared" si="18"/>
        <v>175170</v>
      </c>
      <c r="C69">
        <f t="shared" si="19"/>
        <v>134250</v>
      </c>
      <c r="D69">
        <f t="shared" si="20"/>
        <v>180000</v>
      </c>
      <c r="E69">
        <f t="shared" si="21"/>
        <v>158976</v>
      </c>
      <c r="F69" s="5">
        <f t="shared" si="22"/>
        <v>162052.86000000002</v>
      </c>
      <c r="G69" s="5">
        <f t="shared" si="23"/>
        <v>171307.5</v>
      </c>
      <c r="H69" s="5">
        <f t="shared" si="24"/>
        <v>169918.508</v>
      </c>
      <c r="I69" s="5">
        <f t="shared" si="25"/>
        <v>-1388.9919999999984</v>
      </c>
      <c r="J69" s="5">
        <f t="shared" si="26"/>
        <v>7774.8</v>
      </c>
      <c r="K69" s="5">
        <f t="shared" si="27"/>
        <v>17029.440000000002</v>
      </c>
      <c r="L69" s="5">
        <f t="shared" si="28"/>
        <v>-19529.440000000002</v>
      </c>
      <c r="M69" s="5">
        <f t="shared" si="29"/>
        <v>-1388.992000000002</v>
      </c>
      <c r="N69" s="5">
        <f t="shared" si="30"/>
        <v>492626.24600420025</v>
      </c>
      <c r="O69" s="8">
        <f t="shared" si="14"/>
        <v>1394.2955626358034</v>
      </c>
      <c r="P69" s="28">
        <f t="shared" si="15"/>
        <v>-2543.4709799698667</v>
      </c>
      <c r="Q69" s="28">
        <f t="shared" si="16"/>
        <v>-234.51302003013711</v>
      </c>
    </row>
    <row r="70" spans="1:17" x14ac:dyDescent="0.3">
      <c r="A70">
        <f t="shared" si="17"/>
        <v>185000</v>
      </c>
      <c r="B70">
        <f t="shared" si="18"/>
        <v>180120</v>
      </c>
      <c r="C70">
        <f t="shared" si="19"/>
        <v>138000</v>
      </c>
      <c r="D70">
        <f t="shared" si="20"/>
        <v>185000</v>
      </c>
      <c r="E70">
        <f t="shared" si="21"/>
        <v>163476</v>
      </c>
      <c r="F70" s="5">
        <f t="shared" si="22"/>
        <v>166638.35999999999</v>
      </c>
      <c r="G70" s="5">
        <f t="shared" si="23"/>
        <v>176070</v>
      </c>
      <c r="H70" s="5">
        <f t="shared" si="24"/>
        <v>174741.908</v>
      </c>
      <c r="I70" s="5">
        <f t="shared" si="25"/>
        <v>-1328.0920000000042</v>
      </c>
      <c r="J70" s="5">
        <f t="shared" si="26"/>
        <v>8002.8</v>
      </c>
      <c r="K70" s="5">
        <f t="shared" si="27"/>
        <v>17434.440000000002</v>
      </c>
      <c r="L70" s="5">
        <f t="shared" si="28"/>
        <v>-19934.440000000002</v>
      </c>
      <c r="M70" s="5">
        <f t="shared" si="29"/>
        <v>-1328.0920000000006</v>
      </c>
      <c r="N70" s="5">
        <f t="shared" si="30"/>
        <v>518494.72119120636</v>
      </c>
      <c r="O70" s="8">
        <f t="shared" si="14"/>
        <v>1336.2771096653096</v>
      </c>
      <c r="P70" s="28">
        <f t="shared" si="15"/>
        <v>-2512.4948026401721</v>
      </c>
      <c r="Q70" s="28">
        <f t="shared" si="16"/>
        <v>-143.689197359829</v>
      </c>
    </row>
    <row r="71" spans="1:17" x14ac:dyDescent="0.3">
      <c r="A71">
        <f t="shared" si="17"/>
        <v>190000</v>
      </c>
      <c r="B71">
        <f t="shared" si="18"/>
        <v>185070</v>
      </c>
      <c r="C71">
        <f t="shared" si="19"/>
        <v>141750</v>
      </c>
      <c r="D71">
        <f t="shared" si="20"/>
        <v>190000</v>
      </c>
      <c r="E71">
        <f t="shared" si="21"/>
        <v>167976</v>
      </c>
      <c r="F71" s="5">
        <f t="shared" si="22"/>
        <v>171223.86</v>
      </c>
      <c r="G71" s="5">
        <f t="shared" si="23"/>
        <v>180832.5</v>
      </c>
      <c r="H71" s="5">
        <f t="shared" si="24"/>
        <v>179565.30800000002</v>
      </c>
      <c r="I71" s="5">
        <f t="shared" si="25"/>
        <v>-1267.1919999999809</v>
      </c>
      <c r="J71" s="5">
        <f t="shared" si="26"/>
        <v>8230.7999999999993</v>
      </c>
      <c r="K71" s="5">
        <f t="shared" si="27"/>
        <v>17839.440000000002</v>
      </c>
      <c r="L71" s="5">
        <f t="shared" si="28"/>
        <v>-20339.440000000002</v>
      </c>
      <c r="M71" s="5">
        <f t="shared" si="29"/>
        <v>-1267.1920000000027</v>
      </c>
      <c r="N71" s="5">
        <f t="shared" si="30"/>
        <v>545032.10930182971</v>
      </c>
      <c r="O71" s="8">
        <f t="shared" si="14"/>
        <v>1279.1612548874375</v>
      </c>
      <c r="P71" s="28">
        <f t="shared" si="15"/>
        <v>-2481.526408469671</v>
      </c>
      <c r="Q71" s="28">
        <f t="shared" si="16"/>
        <v>-52.857591530334275</v>
      </c>
    </row>
    <row r="72" spans="1:17" x14ac:dyDescent="0.3">
      <c r="A72">
        <f t="shared" si="17"/>
        <v>195000</v>
      </c>
      <c r="B72">
        <f t="shared" si="18"/>
        <v>190020</v>
      </c>
      <c r="C72">
        <f t="shared" si="19"/>
        <v>145500</v>
      </c>
      <c r="D72">
        <f t="shared" si="20"/>
        <v>195000</v>
      </c>
      <c r="E72">
        <f t="shared" si="21"/>
        <v>172476</v>
      </c>
      <c r="F72" s="5">
        <f t="shared" si="22"/>
        <v>175809.36</v>
      </c>
      <c r="G72" s="5">
        <f t="shared" si="23"/>
        <v>185595</v>
      </c>
      <c r="H72" s="5">
        <f t="shared" si="24"/>
        <v>184388.70800000004</v>
      </c>
      <c r="I72" s="5">
        <f t="shared" si="25"/>
        <v>-1206.2919999999576</v>
      </c>
      <c r="J72" s="5">
        <f t="shared" si="26"/>
        <v>8458.7999999999993</v>
      </c>
      <c r="K72" s="5">
        <f t="shared" si="27"/>
        <v>18244.440000000002</v>
      </c>
      <c r="L72" s="5">
        <f t="shared" si="28"/>
        <v>-20744.440000000002</v>
      </c>
      <c r="M72" s="5">
        <f t="shared" si="29"/>
        <v>-1206.2920000000013</v>
      </c>
      <c r="N72" s="5">
        <f t="shared" si="30"/>
        <v>572238.41033607023</v>
      </c>
      <c r="O72" s="8">
        <f t="shared" si="14"/>
        <v>1223.0969237003847</v>
      </c>
      <c r="P72" s="28">
        <f t="shared" si="15"/>
        <v>-2450.5652357752942</v>
      </c>
      <c r="Q72" s="28">
        <f t="shared" si="16"/>
        <v>37.981235775291907</v>
      </c>
    </row>
    <row r="73" spans="1:17" x14ac:dyDescent="0.3">
      <c r="A73">
        <f t="shared" si="17"/>
        <v>200000</v>
      </c>
      <c r="B73">
        <f t="shared" si="18"/>
        <v>194970</v>
      </c>
      <c r="C73">
        <f t="shared" si="19"/>
        <v>149250</v>
      </c>
      <c r="D73">
        <f t="shared" si="20"/>
        <v>200000</v>
      </c>
      <c r="E73">
        <f t="shared" si="21"/>
        <v>176976</v>
      </c>
      <c r="F73" s="5">
        <f t="shared" si="22"/>
        <v>180394.86</v>
      </c>
      <c r="G73" s="5">
        <f t="shared" si="23"/>
        <v>190357.5</v>
      </c>
      <c r="H73" s="5">
        <f t="shared" si="24"/>
        <v>189212.10800000004</v>
      </c>
      <c r="I73" s="5">
        <f t="shared" si="25"/>
        <v>-1145.3919999999634</v>
      </c>
      <c r="J73" s="5">
        <f t="shared" si="26"/>
        <v>8686.7999999999993</v>
      </c>
      <c r="K73" s="5">
        <f t="shared" si="27"/>
        <v>18649.440000000002</v>
      </c>
      <c r="L73" s="5">
        <f t="shared" si="28"/>
        <v>-21149.440000000002</v>
      </c>
      <c r="M73" s="5">
        <f t="shared" si="29"/>
        <v>-1145.3920000000035</v>
      </c>
      <c r="N73" s="5">
        <f t="shared" si="30"/>
        <v>600113.62429392803</v>
      </c>
      <c r="O73" s="8">
        <f t="shared" si="14"/>
        <v>1168.2282834010816</v>
      </c>
      <c r="P73" s="28">
        <f t="shared" si="15"/>
        <v>-2419.6107755334319</v>
      </c>
      <c r="Q73" s="28">
        <f t="shared" si="16"/>
        <v>128.82677553342501</v>
      </c>
    </row>
    <row r="74" spans="1:17" x14ac:dyDescent="0.3">
      <c r="A74">
        <f t="shared" si="17"/>
        <v>205000</v>
      </c>
      <c r="B74">
        <f t="shared" si="18"/>
        <v>199920</v>
      </c>
      <c r="C74">
        <f t="shared" si="19"/>
        <v>153000</v>
      </c>
      <c r="D74">
        <f t="shared" si="20"/>
        <v>205000</v>
      </c>
      <c r="E74">
        <f t="shared" si="21"/>
        <v>181476</v>
      </c>
      <c r="F74" s="5">
        <f t="shared" si="22"/>
        <v>184980.36</v>
      </c>
      <c r="G74" s="5">
        <f t="shared" si="23"/>
        <v>195120</v>
      </c>
      <c r="H74" s="5">
        <f t="shared" si="24"/>
        <v>194035.50800000003</v>
      </c>
      <c r="I74" s="5">
        <f t="shared" si="25"/>
        <v>-1084.4919999999693</v>
      </c>
      <c r="J74" s="5">
        <f t="shared" si="26"/>
        <v>8914.7999999999993</v>
      </c>
      <c r="K74" s="5">
        <f t="shared" si="27"/>
        <v>19054.440000000002</v>
      </c>
      <c r="L74" s="5">
        <f t="shared" si="28"/>
        <v>-21554.440000000002</v>
      </c>
      <c r="M74" s="5">
        <f t="shared" si="29"/>
        <v>-1084.492000000002</v>
      </c>
      <c r="N74" s="5">
        <f t="shared" si="30"/>
        <v>628657.75117540301</v>
      </c>
      <c r="O74" s="8">
        <f t="shared" si="14"/>
        <v>1114.6903892042867</v>
      </c>
      <c r="P74" s="28">
        <f t="shared" si="15"/>
        <v>-2388.6625653628894</v>
      </c>
      <c r="Q74" s="28">
        <f t="shared" si="16"/>
        <v>219.67856536288537</v>
      </c>
    </row>
    <row r="75" spans="1:17" x14ac:dyDescent="0.3">
      <c r="A75">
        <f t="shared" si="17"/>
        <v>210000</v>
      </c>
      <c r="B75">
        <f t="shared" si="18"/>
        <v>204870</v>
      </c>
      <c r="C75">
        <f t="shared" si="19"/>
        <v>156750</v>
      </c>
      <c r="D75">
        <f t="shared" si="20"/>
        <v>210000</v>
      </c>
      <c r="E75">
        <f t="shared" si="21"/>
        <v>185976</v>
      </c>
      <c r="F75" s="5">
        <f t="shared" si="22"/>
        <v>189565.86</v>
      </c>
      <c r="G75" s="5">
        <f t="shared" si="23"/>
        <v>199882.5</v>
      </c>
      <c r="H75" s="5">
        <f t="shared" si="24"/>
        <v>198858.90800000002</v>
      </c>
      <c r="I75" s="5">
        <f t="shared" si="25"/>
        <v>-1023.5919999999751</v>
      </c>
      <c r="J75" s="5">
        <f t="shared" si="26"/>
        <v>9142.7999999999993</v>
      </c>
      <c r="K75" s="5">
        <f t="shared" si="27"/>
        <v>19459.440000000002</v>
      </c>
      <c r="L75" s="5">
        <f t="shared" si="28"/>
        <v>-21959.440000000002</v>
      </c>
      <c r="M75" s="5">
        <f t="shared" si="29"/>
        <v>-1023.5920000000042</v>
      </c>
      <c r="N75" s="5">
        <f t="shared" si="30"/>
        <v>657870.79098049516</v>
      </c>
      <c r="O75" s="8">
        <f t="shared" si="14"/>
        <v>1062.6056107060988</v>
      </c>
      <c r="P75" s="28">
        <f t="shared" si="15"/>
        <v>-2357.7201843128341</v>
      </c>
      <c r="Q75" s="28">
        <f t="shared" si="16"/>
        <v>310.53618431282598</v>
      </c>
    </row>
    <row r="76" spans="1:17" x14ac:dyDescent="0.3">
      <c r="A76">
        <f t="shared" si="17"/>
        <v>215000</v>
      </c>
      <c r="B76">
        <f t="shared" si="18"/>
        <v>209820</v>
      </c>
      <c r="C76">
        <f t="shared" si="19"/>
        <v>160500</v>
      </c>
      <c r="D76">
        <f t="shared" si="20"/>
        <v>215000</v>
      </c>
      <c r="E76">
        <f t="shared" si="21"/>
        <v>190476</v>
      </c>
      <c r="F76" s="5">
        <f t="shared" si="22"/>
        <v>194151.36</v>
      </c>
      <c r="G76" s="5">
        <f t="shared" si="23"/>
        <v>204645</v>
      </c>
      <c r="H76" s="5">
        <f t="shared" si="24"/>
        <v>203682.30800000002</v>
      </c>
      <c r="I76" s="5">
        <f t="shared" si="25"/>
        <v>-962.69199999998091</v>
      </c>
      <c r="J76" s="5">
        <f t="shared" si="26"/>
        <v>9370.7999999999993</v>
      </c>
      <c r="K76" s="5">
        <f t="shared" si="27"/>
        <v>19864.440000000002</v>
      </c>
      <c r="L76" s="5">
        <f t="shared" si="28"/>
        <v>-22364.440000000002</v>
      </c>
      <c r="M76" s="5">
        <f t="shared" si="29"/>
        <v>-962.69200000000274</v>
      </c>
      <c r="N76" s="5">
        <f t="shared" si="30"/>
        <v>687752.7437092046</v>
      </c>
      <c r="O76" s="8">
        <f t="shared" si="14"/>
        <v>1012.0809522340261</v>
      </c>
      <c r="P76" s="28">
        <f t="shared" si="15"/>
        <v>-2326.7832483329717</v>
      </c>
      <c r="Q76" s="28">
        <f t="shared" si="16"/>
        <v>401.39924833296618</v>
      </c>
    </row>
    <row r="77" spans="1:17" x14ac:dyDescent="0.3">
      <c r="A77">
        <f t="shared" si="17"/>
        <v>220000</v>
      </c>
      <c r="B77">
        <f t="shared" si="18"/>
        <v>214770</v>
      </c>
      <c r="C77">
        <f t="shared" si="19"/>
        <v>164250</v>
      </c>
      <c r="D77">
        <f t="shared" si="20"/>
        <v>220000</v>
      </c>
      <c r="E77">
        <f t="shared" si="21"/>
        <v>194976</v>
      </c>
      <c r="F77" s="5">
        <f t="shared" si="22"/>
        <v>198736.86</v>
      </c>
      <c r="G77" s="5">
        <f t="shared" si="23"/>
        <v>209407.5</v>
      </c>
      <c r="H77" s="5">
        <f t="shared" si="24"/>
        <v>208505.70800000004</v>
      </c>
      <c r="I77" s="5">
        <f t="shared" si="25"/>
        <v>-901.79199999995762</v>
      </c>
      <c r="J77" s="5">
        <f t="shared" si="26"/>
        <v>9598.7999999999993</v>
      </c>
      <c r="K77" s="5">
        <f t="shared" si="27"/>
        <v>20269.440000000002</v>
      </c>
      <c r="L77" s="5">
        <f t="shared" si="28"/>
        <v>-22769.440000000002</v>
      </c>
      <c r="M77" s="5">
        <f t="shared" si="29"/>
        <v>-901.79200000000128</v>
      </c>
      <c r="N77" s="5">
        <f t="shared" si="30"/>
        <v>718303.60936153121</v>
      </c>
      <c r="O77" s="8">
        <f t="shared" si="14"/>
        <v>963.2062861916138</v>
      </c>
      <c r="P77" s="28">
        <f t="shared" si="15"/>
        <v>-2295.8514063242792</v>
      </c>
      <c r="Q77" s="28">
        <f t="shared" si="16"/>
        <v>492.26740632427664</v>
      </c>
    </row>
    <row r="78" spans="1:17" x14ac:dyDescent="0.3">
      <c r="A78">
        <f t="shared" si="17"/>
        <v>225000</v>
      </c>
      <c r="B78">
        <f t="shared" si="18"/>
        <v>219720</v>
      </c>
      <c r="C78">
        <f t="shared" si="19"/>
        <v>168000</v>
      </c>
      <c r="D78">
        <f t="shared" si="20"/>
        <v>225000</v>
      </c>
      <c r="E78">
        <f t="shared" si="21"/>
        <v>199476</v>
      </c>
      <c r="F78" s="5">
        <f t="shared" si="22"/>
        <v>203322.36</v>
      </c>
      <c r="G78" s="5">
        <f t="shared" si="23"/>
        <v>214170</v>
      </c>
      <c r="H78" s="5">
        <f t="shared" si="24"/>
        <v>213329.10800000004</v>
      </c>
      <c r="I78" s="5">
        <f t="shared" si="25"/>
        <v>-840.89199999996345</v>
      </c>
      <c r="J78" s="5">
        <f t="shared" si="26"/>
        <v>9826.7999999999993</v>
      </c>
      <c r="K78" s="5">
        <f t="shared" si="27"/>
        <v>20674.440000000002</v>
      </c>
      <c r="L78" s="5">
        <f t="shared" si="28"/>
        <v>-23174.440000000002</v>
      </c>
      <c r="M78" s="5">
        <f t="shared" si="29"/>
        <v>-840.89200000000346</v>
      </c>
      <c r="N78" s="5">
        <f t="shared" si="30"/>
        <v>749523.387937475</v>
      </c>
      <c r="O78" s="8">
        <f t="shared" si="14"/>
        <v>916.05344620423421</v>
      </c>
      <c r="P78" s="28">
        <f t="shared" si="15"/>
        <v>-2264.924336685393</v>
      </c>
      <c r="Q78" s="28">
        <f t="shared" si="16"/>
        <v>583.14033668538605</v>
      </c>
    </row>
    <row r="79" spans="1:17" x14ac:dyDescent="0.3">
      <c r="A79">
        <f t="shared" si="17"/>
        <v>230000</v>
      </c>
      <c r="B79">
        <f t="shared" si="18"/>
        <v>224670</v>
      </c>
      <c r="C79">
        <f t="shared" si="19"/>
        <v>171750</v>
      </c>
      <c r="D79">
        <f t="shared" si="20"/>
        <v>230000</v>
      </c>
      <c r="E79">
        <f t="shared" si="21"/>
        <v>203976</v>
      </c>
      <c r="F79" s="5">
        <f t="shared" si="22"/>
        <v>207907.86</v>
      </c>
      <c r="G79" s="5">
        <f t="shared" si="23"/>
        <v>218932.5</v>
      </c>
      <c r="H79" s="5">
        <f t="shared" si="24"/>
        <v>218152.50800000003</v>
      </c>
      <c r="I79" s="5">
        <f t="shared" si="25"/>
        <v>-779.99199999996927</v>
      </c>
      <c r="J79" s="5">
        <f t="shared" si="26"/>
        <v>10054.799999999999</v>
      </c>
      <c r="K79" s="5">
        <f t="shared" si="27"/>
        <v>21079.440000000002</v>
      </c>
      <c r="L79" s="5">
        <f t="shared" si="28"/>
        <v>-23579.440000000002</v>
      </c>
      <c r="M79" s="5">
        <f t="shared" si="29"/>
        <v>-779.99200000000201</v>
      </c>
      <c r="N79" s="5">
        <f t="shared" si="30"/>
        <v>781412.07943703607</v>
      </c>
      <c r="O79" s="8">
        <f t="shared" si="14"/>
        <v>870.67607813378777</v>
      </c>
      <c r="P79" s="28">
        <f t="shared" si="15"/>
        <v>-2234.0017442837038</v>
      </c>
      <c r="Q79" s="28">
        <f t="shared" si="16"/>
        <v>674.01774428369981</v>
      </c>
    </row>
    <row r="80" spans="1:17" x14ac:dyDescent="0.3">
      <c r="A80">
        <f t="shared" si="17"/>
        <v>235000</v>
      </c>
      <c r="B80">
        <f t="shared" si="18"/>
        <v>229620</v>
      </c>
      <c r="C80">
        <f t="shared" si="19"/>
        <v>175500</v>
      </c>
      <c r="D80">
        <f t="shared" si="20"/>
        <v>235000</v>
      </c>
      <c r="E80">
        <f t="shared" si="21"/>
        <v>208476</v>
      </c>
      <c r="F80" s="5">
        <f t="shared" si="22"/>
        <v>212493.36</v>
      </c>
      <c r="G80" s="5">
        <f t="shared" si="23"/>
        <v>223695</v>
      </c>
      <c r="H80" s="5">
        <f t="shared" si="24"/>
        <v>222975.90800000002</v>
      </c>
      <c r="I80" s="5">
        <f t="shared" si="25"/>
        <v>-719.09199999997509</v>
      </c>
      <c r="J80" s="5">
        <f t="shared" si="26"/>
        <v>10282.799999999999</v>
      </c>
      <c r="K80" s="5">
        <f t="shared" si="27"/>
        <v>21484.440000000002</v>
      </c>
      <c r="L80" s="5">
        <f t="shared" si="28"/>
        <v>-23984.440000000002</v>
      </c>
      <c r="M80" s="5">
        <f t="shared" si="29"/>
        <v>-719.09200000000419</v>
      </c>
      <c r="N80" s="5">
        <f t="shared" si="30"/>
        <v>813969.68386021419</v>
      </c>
      <c r="O80" s="8">
        <f t="shared" si="14"/>
        <v>827.11011984267873</v>
      </c>
      <c r="P80" s="28">
        <f t="shared" si="15"/>
        <v>-2203.0833577915896</v>
      </c>
      <c r="Q80" s="28">
        <f t="shared" si="16"/>
        <v>764.89935779158122</v>
      </c>
    </row>
    <row r="81" spans="1:17" x14ac:dyDescent="0.3">
      <c r="A81">
        <f t="shared" si="17"/>
        <v>240000</v>
      </c>
      <c r="B81">
        <f t="shared" si="18"/>
        <v>234570</v>
      </c>
      <c r="C81">
        <f t="shared" si="19"/>
        <v>179250</v>
      </c>
      <c r="D81">
        <f t="shared" si="20"/>
        <v>240000</v>
      </c>
      <c r="E81">
        <f t="shared" si="21"/>
        <v>212976</v>
      </c>
      <c r="F81" s="5">
        <f t="shared" si="22"/>
        <v>217078.86</v>
      </c>
      <c r="G81" s="5">
        <f t="shared" si="23"/>
        <v>228457.5</v>
      </c>
      <c r="H81" s="5">
        <f t="shared" si="24"/>
        <v>227799.30800000002</v>
      </c>
      <c r="I81" s="5">
        <f t="shared" si="25"/>
        <v>-658.19199999998091</v>
      </c>
      <c r="J81" s="5">
        <f t="shared" si="26"/>
        <v>10510.8</v>
      </c>
      <c r="K81" s="5">
        <f t="shared" si="27"/>
        <v>21889.440000000002</v>
      </c>
      <c r="L81" s="5">
        <f t="shared" si="28"/>
        <v>-24389.440000000002</v>
      </c>
      <c r="M81" s="5">
        <f t="shared" si="29"/>
        <v>-658.19200000000274</v>
      </c>
      <c r="N81" s="5">
        <f t="shared" si="30"/>
        <v>847196.20120700961</v>
      </c>
      <c r="O81" s="8">
        <f t="shared" si="14"/>
        <v>785.37477103173705</v>
      </c>
      <c r="P81" s="28">
        <f t="shared" si="15"/>
        <v>-2172.168927337445</v>
      </c>
      <c r="Q81" s="28">
        <f t="shared" si="16"/>
        <v>855.78492733743974</v>
      </c>
    </row>
    <row r="82" spans="1:17" x14ac:dyDescent="0.3">
      <c r="A82">
        <f t="shared" si="17"/>
        <v>245000</v>
      </c>
      <c r="B82">
        <f t="shared" si="18"/>
        <v>239520</v>
      </c>
      <c r="C82">
        <f t="shared" si="19"/>
        <v>183000</v>
      </c>
      <c r="D82">
        <f t="shared" si="20"/>
        <v>245000</v>
      </c>
      <c r="E82">
        <f t="shared" si="21"/>
        <v>217476</v>
      </c>
      <c r="F82" s="5">
        <f t="shared" si="22"/>
        <v>221664.36</v>
      </c>
      <c r="G82" s="5">
        <f t="shared" si="23"/>
        <v>233220</v>
      </c>
      <c r="H82" s="5">
        <f t="shared" si="24"/>
        <v>232622.70800000004</v>
      </c>
      <c r="I82" s="5">
        <f t="shared" si="25"/>
        <v>-597.29199999995762</v>
      </c>
      <c r="J82" s="5">
        <f t="shared" si="26"/>
        <v>10738.8</v>
      </c>
      <c r="K82" s="5">
        <f t="shared" si="27"/>
        <v>22294.440000000002</v>
      </c>
      <c r="L82" s="5">
        <f t="shared" si="28"/>
        <v>-24794.440000000002</v>
      </c>
      <c r="M82" s="5">
        <f t="shared" si="29"/>
        <v>-597.29200000000128</v>
      </c>
      <c r="N82" s="5">
        <f t="shared" si="30"/>
        <v>881091.63147742231</v>
      </c>
      <c r="O82" s="8">
        <f t="shared" si="14"/>
        <v>745.47381798231504</v>
      </c>
      <c r="P82" s="28">
        <f t="shared" si="15"/>
        <v>-2141.2582224291014</v>
      </c>
      <c r="Q82" s="28">
        <f t="shared" si="16"/>
        <v>946.67422242909879</v>
      </c>
    </row>
    <row r="83" spans="1:17" x14ac:dyDescent="0.3">
      <c r="A83">
        <f t="shared" si="17"/>
        <v>250000</v>
      </c>
      <c r="B83">
        <f t="shared" si="18"/>
        <v>244470</v>
      </c>
      <c r="C83">
        <f t="shared" si="19"/>
        <v>186750</v>
      </c>
      <c r="D83">
        <f t="shared" si="20"/>
        <v>250000</v>
      </c>
      <c r="E83">
        <f t="shared" si="21"/>
        <v>221976</v>
      </c>
      <c r="F83" s="5">
        <f t="shared" si="22"/>
        <v>226249.86</v>
      </c>
      <c r="G83" s="5">
        <f t="shared" si="23"/>
        <v>237982.5</v>
      </c>
      <c r="H83" s="5">
        <f t="shared" si="24"/>
        <v>237446.10800000001</v>
      </c>
      <c r="I83" s="5">
        <f t="shared" si="25"/>
        <v>-536.39199999999255</v>
      </c>
      <c r="J83" s="5">
        <f t="shared" si="26"/>
        <v>10966.8</v>
      </c>
      <c r="K83" s="5">
        <f t="shared" si="27"/>
        <v>22699.440000000002</v>
      </c>
      <c r="L83" s="5">
        <f t="shared" si="28"/>
        <v>-25199.440000000002</v>
      </c>
      <c r="M83" s="5">
        <f t="shared" si="29"/>
        <v>-536.39199999999983</v>
      </c>
      <c r="N83" s="5">
        <f t="shared" si="30"/>
        <v>915655.97467145207</v>
      </c>
      <c r="O83" s="8">
        <f t="shared" si="14"/>
        <v>707.39719021145186</v>
      </c>
      <c r="P83" s="28">
        <f t="shared" si="15"/>
        <v>-2110.3510301134588</v>
      </c>
      <c r="Q83" s="28">
        <f t="shared" si="16"/>
        <v>1037.5670301134592</v>
      </c>
    </row>
    <row r="84" spans="1:17" x14ac:dyDescent="0.3">
      <c r="A84">
        <f t="shared" si="17"/>
        <v>255000</v>
      </c>
      <c r="B84">
        <f t="shared" si="18"/>
        <v>249420</v>
      </c>
      <c r="C84">
        <f t="shared" si="19"/>
        <v>190500</v>
      </c>
      <c r="D84">
        <f t="shared" si="20"/>
        <v>255000</v>
      </c>
      <c r="E84">
        <f t="shared" si="21"/>
        <v>226476</v>
      </c>
      <c r="F84" s="5">
        <f t="shared" si="22"/>
        <v>230835.36</v>
      </c>
      <c r="G84" s="5">
        <f t="shared" si="23"/>
        <v>242745</v>
      </c>
      <c r="H84" s="5">
        <f t="shared" si="24"/>
        <v>242269.508</v>
      </c>
      <c r="I84" s="5">
        <f t="shared" si="25"/>
        <v>-475.49199999999837</v>
      </c>
      <c r="J84" s="5">
        <f t="shared" si="26"/>
        <v>11194.8</v>
      </c>
      <c r="K84" s="5">
        <f t="shared" si="27"/>
        <v>23104.440000000002</v>
      </c>
      <c r="L84" s="5">
        <f t="shared" si="28"/>
        <v>-25604.440000000002</v>
      </c>
      <c r="M84" s="5">
        <f t="shared" si="29"/>
        <v>-475.49200000000201</v>
      </c>
      <c r="N84" s="5">
        <f t="shared" si="30"/>
        <v>950889.23078909912</v>
      </c>
      <c r="O84" s="8">
        <f t="shared" si="14"/>
        <v>671.12264315926291</v>
      </c>
      <c r="P84" s="28">
        <f t="shared" si="15"/>
        <v>-2079.4471533416618</v>
      </c>
      <c r="Q84" s="28">
        <f t="shared" si="16"/>
        <v>1128.4631533416577</v>
      </c>
    </row>
    <row r="85" spans="1:17" x14ac:dyDescent="0.3">
      <c r="A85">
        <f t="shared" si="17"/>
        <v>260000</v>
      </c>
      <c r="B85">
        <f t="shared" si="18"/>
        <v>254370</v>
      </c>
      <c r="C85">
        <f t="shared" si="19"/>
        <v>194250</v>
      </c>
      <c r="D85">
        <f t="shared" si="20"/>
        <v>260000</v>
      </c>
      <c r="E85">
        <f t="shared" si="21"/>
        <v>230976</v>
      </c>
      <c r="F85" s="5">
        <f t="shared" si="22"/>
        <v>235420.86000000004</v>
      </c>
      <c r="G85" s="5">
        <f t="shared" si="23"/>
        <v>247507.5</v>
      </c>
      <c r="H85" s="5">
        <f t="shared" si="24"/>
        <v>247092.90800000002</v>
      </c>
      <c r="I85" s="5">
        <f t="shared" si="25"/>
        <v>-414.59199999997509</v>
      </c>
      <c r="J85" s="5">
        <f t="shared" si="26"/>
        <v>11422.8</v>
      </c>
      <c r="K85" s="5">
        <f t="shared" si="27"/>
        <v>23509.440000000002</v>
      </c>
      <c r="L85" s="5">
        <f t="shared" si="28"/>
        <v>-26009.440000000002</v>
      </c>
      <c r="M85" s="5">
        <f t="shared" si="29"/>
        <v>-414.59200000000419</v>
      </c>
      <c r="N85" s="5">
        <f t="shared" si="30"/>
        <v>986791.39983036346</v>
      </c>
      <c r="O85" s="8">
        <f t="shared" si="14"/>
        <v>636.61748015619094</v>
      </c>
      <c r="P85" s="28">
        <f t="shared" si="15"/>
        <v>-2048.5464095135276</v>
      </c>
      <c r="Q85" s="28">
        <f t="shared" si="16"/>
        <v>1219.3624095135192</v>
      </c>
    </row>
    <row r="86" spans="1:17" x14ac:dyDescent="0.3">
      <c r="A86">
        <f t="shared" si="17"/>
        <v>265000</v>
      </c>
      <c r="B86">
        <f t="shared" si="18"/>
        <v>259320</v>
      </c>
      <c r="C86">
        <f t="shared" si="19"/>
        <v>198000</v>
      </c>
      <c r="D86">
        <f t="shared" si="20"/>
        <v>265000</v>
      </c>
      <c r="E86">
        <f t="shared" si="21"/>
        <v>235476</v>
      </c>
      <c r="F86" s="5">
        <f t="shared" si="22"/>
        <v>240006.36000000004</v>
      </c>
      <c r="G86" s="5">
        <f t="shared" si="23"/>
        <v>252270</v>
      </c>
      <c r="H86" s="5">
        <f t="shared" si="24"/>
        <v>251916.30800000002</v>
      </c>
      <c r="I86" s="5">
        <f t="shared" si="25"/>
        <v>-353.69199999998091</v>
      </c>
      <c r="J86" s="5">
        <f t="shared" si="26"/>
        <v>11650.8</v>
      </c>
      <c r="K86" s="5">
        <f t="shared" si="27"/>
        <v>23914.440000000002</v>
      </c>
      <c r="L86" s="5">
        <f t="shared" si="28"/>
        <v>-26414.440000000002</v>
      </c>
      <c r="M86" s="5">
        <f t="shared" si="29"/>
        <v>-353.69200000000274</v>
      </c>
      <c r="N86" s="5">
        <f t="shared" si="30"/>
        <v>1023362.481795245</v>
      </c>
      <c r="O86" s="8">
        <f t="shared" si="14"/>
        <v>603.84024598288829</v>
      </c>
      <c r="P86" s="28">
        <f t="shared" si="15"/>
        <v>-2017.648629178768</v>
      </c>
      <c r="Q86" s="28">
        <f t="shared" si="16"/>
        <v>1310.2646291787626</v>
      </c>
    </row>
    <row r="87" spans="1:17" x14ac:dyDescent="0.3">
      <c r="A87">
        <f t="shared" si="17"/>
        <v>270000</v>
      </c>
      <c r="B87">
        <f t="shared" si="18"/>
        <v>264270</v>
      </c>
      <c r="C87">
        <f t="shared" si="19"/>
        <v>201750</v>
      </c>
      <c r="D87">
        <f t="shared" si="20"/>
        <v>270000</v>
      </c>
      <c r="E87">
        <f t="shared" si="21"/>
        <v>239976</v>
      </c>
      <c r="F87" s="5">
        <f t="shared" si="22"/>
        <v>244591.86000000004</v>
      </c>
      <c r="G87" s="5">
        <f t="shared" si="23"/>
        <v>257032.5</v>
      </c>
      <c r="H87" s="5">
        <f t="shared" si="24"/>
        <v>256739.70800000004</v>
      </c>
      <c r="I87" s="5">
        <f t="shared" si="25"/>
        <v>-292.79199999995762</v>
      </c>
      <c r="J87" s="5">
        <f t="shared" si="26"/>
        <v>11878.8</v>
      </c>
      <c r="K87" s="5">
        <f t="shared" si="27"/>
        <v>24319.440000000002</v>
      </c>
      <c r="L87" s="5">
        <f t="shared" si="28"/>
        <v>-26819.440000000002</v>
      </c>
      <c r="M87" s="5">
        <f t="shared" si="29"/>
        <v>-292.79200000000128</v>
      </c>
      <c r="N87" s="5">
        <f t="shared" si="30"/>
        <v>1060602.4766837438</v>
      </c>
      <c r="O87" s="8">
        <f t="shared" si="14"/>
        <v>572.74234198595741</v>
      </c>
      <c r="P87" s="28">
        <f t="shared" si="15"/>
        <v>-1986.7536548756609</v>
      </c>
      <c r="Q87" s="28">
        <f t="shared" si="16"/>
        <v>1401.1696548756584</v>
      </c>
    </row>
    <row r="88" spans="1:17" x14ac:dyDescent="0.3">
      <c r="A88">
        <f t="shared" si="17"/>
        <v>275000</v>
      </c>
      <c r="B88">
        <f t="shared" si="18"/>
        <v>269220</v>
      </c>
      <c r="C88">
        <f t="shared" si="19"/>
        <v>205500</v>
      </c>
      <c r="D88">
        <f t="shared" si="20"/>
        <v>275000</v>
      </c>
      <c r="E88">
        <f t="shared" si="21"/>
        <v>244476</v>
      </c>
      <c r="F88" s="5">
        <f t="shared" si="22"/>
        <v>249177.36000000004</v>
      </c>
      <c r="G88" s="5">
        <f t="shared" si="23"/>
        <v>261795.00000000003</v>
      </c>
      <c r="H88" s="5">
        <f t="shared" si="24"/>
        <v>261563.10800000007</v>
      </c>
      <c r="I88" s="5">
        <f t="shared" si="25"/>
        <v>-231.89199999996345</v>
      </c>
      <c r="J88" s="5">
        <f t="shared" si="26"/>
        <v>12106.8</v>
      </c>
      <c r="K88" s="5">
        <f t="shared" si="27"/>
        <v>24724.440000000002</v>
      </c>
      <c r="L88" s="5">
        <f t="shared" si="28"/>
        <v>-27224.440000000002</v>
      </c>
      <c r="M88" s="5">
        <f t="shared" si="29"/>
        <v>-231.89199999999983</v>
      </c>
      <c r="N88" s="5">
        <f t="shared" si="30"/>
        <v>1098511.3844958595</v>
      </c>
      <c r="O88" s="8">
        <f t="shared" si="14"/>
        <v>543.26952818473535</v>
      </c>
      <c r="P88" s="28">
        <f t="shared" si="15"/>
        <v>-1955.8613400904956</v>
      </c>
      <c r="Q88" s="28">
        <f t="shared" si="16"/>
        <v>1492.0773400904959</v>
      </c>
    </row>
    <row r="89" spans="1:17" x14ac:dyDescent="0.3">
      <c r="A89">
        <f t="shared" si="17"/>
        <v>280000</v>
      </c>
      <c r="B89">
        <f t="shared" si="18"/>
        <v>274170</v>
      </c>
      <c r="C89">
        <f t="shared" si="19"/>
        <v>209250</v>
      </c>
      <c r="D89">
        <f t="shared" si="20"/>
        <v>280000</v>
      </c>
      <c r="E89">
        <f t="shared" si="21"/>
        <v>248976</v>
      </c>
      <c r="F89" s="5">
        <f t="shared" si="22"/>
        <v>253762.86000000004</v>
      </c>
      <c r="G89" s="5">
        <f t="shared" si="23"/>
        <v>266557.5</v>
      </c>
      <c r="H89" s="5">
        <f t="shared" si="24"/>
        <v>266386.50800000009</v>
      </c>
      <c r="I89" s="5">
        <f t="shared" si="25"/>
        <v>-170.99199999991106</v>
      </c>
      <c r="J89" s="5">
        <f t="shared" si="26"/>
        <v>12334.8</v>
      </c>
      <c r="K89" s="5">
        <f t="shared" si="27"/>
        <v>25129.440000000002</v>
      </c>
      <c r="L89" s="5">
        <f t="shared" si="28"/>
        <v>-27629.440000000002</v>
      </c>
      <c r="M89" s="5">
        <f t="shared" si="29"/>
        <v>-170.99200000000201</v>
      </c>
      <c r="N89" s="5">
        <f t="shared" si="30"/>
        <v>1137089.2052315928</v>
      </c>
      <c r="O89" s="8">
        <f t="shared" si="14"/>
        <v>515.3632907709906</v>
      </c>
      <c r="P89" s="28">
        <f t="shared" si="15"/>
        <v>-1924.9715483234393</v>
      </c>
      <c r="Q89" s="28">
        <f t="shared" si="16"/>
        <v>1582.9875483234352</v>
      </c>
    </row>
    <row r="90" spans="1:17" x14ac:dyDescent="0.3">
      <c r="A90">
        <f t="shared" si="17"/>
        <v>285000</v>
      </c>
      <c r="B90">
        <f t="shared" si="18"/>
        <v>279120</v>
      </c>
      <c r="C90">
        <f t="shared" si="19"/>
        <v>213000</v>
      </c>
      <c r="D90">
        <f t="shared" si="20"/>
        <v>285000</v>
      </c>
      <c r="E90">
        <f t="shared" si="21"/>
        <v>253476</v>
      </c>
      <c r="F90" s="5">
        <f t="shared" si="22"/>
        <v>258348.36000000004</v>
      </c>
      <c r="G90" s="5">
        <f t="shared" si="23"/>
        <v>271320</v>
      </c>
      <c r="H90" s="5">
        <f t="shared" si="24"/>
        <v>271209.90800000005</v>
      </c>
      <c r="I90" s="5">
        <f t="shared" si="25"/>
        <v>-110.09199999994598</v>
      </c>
      <c r="J90" s="5">
        <f t="shared" si="26"/>
        <v>12562.8</v>
      </c>
      <c r="K90" s="5">
        <f t="shared" si="27"/>
        <v>25534.440000000002</v>
      </c>
      <c r="L90" s="5">
        <f t="shared" si="28"/>
        <v>-28034.440000000002</v>
      </c>
      <c r="M90" s="5">
        <f t="shared" si="29"/>
        <v>-110.09200000000419</v>
      </c>
      <c r="N90" s="5">
        <f t="shared" si="30"/>
        <v>1176335.9388909428</v>
      </c>
      <c r="O90" s="8">
        <f t="shared" si="14"/>
        <v>488.96206384007479</v>
      </c>
      <c r="P90" s="28">
        <f t="shared" si="15"/>
        <v>-1894.0841522483177</v>
      </c>
      <c r="Q90" s="28">
        <f t="shared" si="16"/>
        <v>1673.9001522483093</v>
      </c>
    </row>
    <row r="91" spans="1:17" x14ac:dyDescent="0.3">
      <c r="A91">
        <f t="shared" si="17"/>
        <v>290000</v>
      </c>
      <c r="B91">
        <f t="shared" si="18"/>
        <v>284070</v>
      </c>
      <c r="C91">
        <f t="shared" si="19"/>
        <v>216750</v>
      </c>
      <c r="D91">
        <f t="shared" si="20"/>
        <v>290000</v>
      </c>
      <c r="E91">
        <f t="shared" si="21"/>
        <v>257976</v>
      </c>
      <c r="F91" s="5">
        <f t="shared" si="22"/>
        <v>262933.86000000004</v>
      </c>
      <c r="G91" s="5">
        <f t="shared" si="23"/>
        <v>276082.5</v>
      </c>
      <c r="H91" s="5">
        <f t="shared" si="24"/>
        <v>276033.30800000008</v>
      </c>
      <c r="I91" s="5">
        <f t="shared" si="25"/>
        <v>-49.1919999999227</v>
      </c>
      <c r="J91" s="5">
        <f t="shared" si="26"/>
        <v>12790.8</v>
      </c>
      <c r="K91" s="5">
        <f t="shared" si="27"/>
        <v>25939.440000000002</v>
      </c>
      <c r="L91" s="5">
        <f t="shared" si="28"/>
        <v>-28439.440000000002</v>
      </c>
      <c r="M91" s="5">
        <f t="shared" si="29"/>
        <v>-49.192000000002736</v>
      </c>
      <c r="N91" s="5">
        <f t="shared" si="30"/>
        <v>1216251.5854739104</v>
      </c>
      <c r="O91" s="8">
        <f t="shared" si="14"/>
        <v>464.00230226546404</v>
      </c>
      <c r="P91" s="28">
        <f t="shared" si="15"/>
        <v>-1863.1990329555267</v>
      </c>
      <c r="Q91" s="28">
        <f t="shared" si="16"/>
        <v>1764.8150329555212</v>
      </c>
    </row>
    <row r="92" spans="1:17" x14ac:dyDescent="0.3">
      <c r="A92">
        <f t="shared" si="17"/>
        <v>295000</v>
      </c>
      <c r="B92">
        <f t="shared" si="18"/>
        <v>289020</v>
      </c>
      <c r="C92">
        <f t="shared" si="19"/>
        <v>220500</v>
      </c>
      <c r="D92">
        <f t="shared" si="20"/>
        <v>295000</v>
      </c>
      <c r="E92">
        <f t="shared" si="21"/>
        <v>262476</v>
      </c>
      <c r="F92" s="5">
        <f t="shared" si="22"/>
        <v>267519.36000000004</v>
      </c>
      <c r="G92" s="5">
        <f t="shared" si="23"/>
        <v>280845</v>
      </c>
      <c r="H92" s="5">
        <f t="shared" si="24"/>
        <v>280856.70800000004</v>
      </c>
      <c r="I92" s="5">
        <f t="shared" si="25"/>
        <v>11.708000000042375</v>
      </c>
      <c r="J92" s="5">
        <f t="shared" si="26"/>
        <v>13018.8</v>
      </c>
      <c r="K92" s="5">
        <f t="shared" si="27"/>
        <v>26344.440000000002</v>
      </c>
      <c r="L92" s="5">
        <f t="shared" si="28"/>
        <v>-28844.440000000002</v>
      </c>
      <c r="M92" s="5">
        <f t="shared" si="29"/>
        <v>11.707999999998719</v>
      </c>
      <c r="N92" s="5">
        <f t="shared" si="30"/>
        <v>1256836.1449804951</v>
      </c>
      <c r="O92" s="8">
        <f t="shared" si="14"/>
        <v>441.41940861146884</v>
      </c>
      <c r="P92" s="28">
        <f t="shared" si="15"/>
        <v>-1832.3160792686231</v>
      </c>
      <c r="Q92" s="28">
        <f t="shared" si="16"/>
        <v>1855.7320792686205</v>
      </c>
    </row>
    <row r="93" spans="1:17" x14ac:dyDescent="0.3">
      <c r="A93">
        <f t="shared" si="17"/>
        <v>300000</v>
      </c>
      <c r="B93">
        <f t="shared" si="18"/>
        <v>293970</v>
      </c>
      <c r="C93">
        <f t="shared" si="19"/>
        <v>224250</v>
      </c>
      <c r="D93">
        <f t="shared" si="20"/>
        <v>300000</v>
      </c>
      <c r="E93">
        <f t="shared" si="21"/>
        <v>266976</v>
      </c>
      <c r="F93" s="5">
        <f t="shared" si="22"/>
        <v>272104.86000000004</v>
      </c>
      <c r="G93" s="5">
        <f t="shared" si="23"/>
        <v>285607.5</v>
      </c>
      <c r="H93" s="5">
        <f t="shared" si="24"/>
        <v>285680.10800000007</v>
      </c>
      <c r="I93" s="5">
        <f t="shared" si="25"/>
        <v>72.608000000065658</v>
      </c>
      <c r="J93" s="5">
        <f t="shared" si="26"/>
        <v>13246.8</v>
      </c>
      <c r="K93" s="5">
        <f t="shared" si="27"/>
        <v>26749.440000000002</v>
      </c>
      <c r="L93" s="5">
        <f t="shared" si="28"/>
        <v>-29249.440000000002</v>
      </c>
      <c r="M93" s="5">
        <f t="shared" si="29"/>
        <v>72.608000000000175</v>
      </c>
      <c r="N93" s="5">
        <f t="shared" si="30"/>
        <v>1298089.617410697</v>
      </c>
      <c r="O93" s="8">
        <f t="shared" si="14"/>
        <v>419.1485211897612</v>
      </c>
      <c r="P93" s="28">
        <f t="shared" si="15"/>
        <v>-1801.4351871263607</v>
      </c>
      <c r="Q93" s="28">
        <f t="shared" si="16"/>
        <v>1946.651187126361</v>
      </c>
    </row>
    <row r="94" spans="1:17" x14ac:dyDescent="0.3">
      <c r="A94">
        <f t="shared" si="17"/>
        <v>305000</v>
      </c>
      <c r="B94">
        <f t="shared" si="18"/>
        <v>298920</v>
      </c>
      <c r="C94">
        <f t="shared" si="19"/>
        <v>228000</v>
      </c>
      <c r="D94">
        <f t="shared" si="20"/>
        <v>305000</v>
      </c>
      <c r="E94">
        <f t="shared" si="21"/>
        <v>271476</v>
      </c>
      <c r="F94" s="5">
        <f t="shared" si="22"/>
        <v>276690.36000000004</v>
      </c>
      <c r="G94" s="5">
        <f t="shared" si="23"/>
        <v>290370</v>
      </c>
      <c r="H94" s="5">
        <f t="shared" si="24"/>
        <v>290503.50800000009</v>
      </c>
      <c r="I94" s="5">
        <f t="shared" si="25"/>
        <v>133.50800000008894</v>
      </c>
      <c r="J94" s="5">
        <f t="shared" si="26"/>
        <v>13474.8</v>
      </c>
      <c r="K94" s="5">
        <f t="shared" si="27"/>
        <v>27154.440000000002</v>
      </c>
      <c r="L94" s="5">
        <f t="shared" si="28"/>
        <v>-29654.440000000002</v>
      </c>
      <c r="M94" s="5">
        <f t="shared" si="29"/>
        <v>133.50799999999799</v>
      </c>
      <c r="N94" s="5">
        <f t="shared" si="30"/>
        <v>1340012.0027645163</v>
      </c>
      <c r="O94" s="8">
        <f t="shared" si="14"/>
        <v>398.12517312750418</v>
      </c>
      <c r="P94" s="28">
        <f t="shared" si="15"/>
        <v>-1770.5562590230052</v>
      </c>
      <c r="Q94" s="28">
        <f t="shared" si="16"/>
        <v>2037.5722590230012</v>
      </c>
    </row>
    <row r="95" spans="1:17" x14ac:dyDescent="0.3">
      <c r="A95">
        <f t="shared" si="17"/>
        <v>310000</v>
      </c>
      <c r="B95">
        <f t="shared" si="18"/>
        <v>303870</v>
      </c>
      <c r="C95">
        <f t="shared" si="19"/>
        <v>231750</v>
      </c>
      <c r="D95">
        <f t="shared" si="20"/>
        <v>310000</v>
      </c>
      <c r="E95">
        <f t="shared" si="21"/>
        <v>275976</v>
      </c>
      <c r="F95" s="5">
        <f t="shared" si="22"/>
        <v>281275.86000000004</v>
      </c>
      <c r="G95" s="5">
        <f t="shared" si="23"/>
        <v>295132.5</v>
      </c>
      <c r="H95" s="5">
        <f t="shared" si="24"/>
        <v>295326.90800000005</v>
      </c>
      <c r="I95" s="5">
        <f t="shared" si="25"/>
        <v>194.40800000005402</v>
      </c>
      <c r="J95" s="5">
        <f t="shared" si="26"/>
        <v>13702.8</v>
      </c>
      <c r="K95" s="5">
        <f t="shared" si="27"/>
        <v>27559.440000000002</v>
      </c>
      <c r="L95" s="5">
        <f t="shared" si="28"/>
        <v>-30059.440000000002</v>
      </c>
      <c r="M95" s="5">
        <f t="shared" si="29"/>
        <v>194.40799999999581</v>
      </c>
      <c r="N95" s="5">
        <f t="shared" si="30"/>
        <v>1382603.3010419526</v>
      </c>
      <c r="O95" s="8">
        <f t="shared" si="14"/>
        <v>378.28583393108858</v>
      </c>
      <c r="P95" s="28">
        <f t="shared" si="15"/>
        <v>-1739.6792035006017</v>
      </c>
      <c r="Q95" s="28">
        <f t="shared" si="16"/>
        <v>2128.4952035005936</v>
      </c>
    </row>
    <row r="96" spans="1:17" x14ac:dyDescent="0.3">
      <c r="A96">
        <f t="shared" si="17"/>
        <v>315000</v>
      </c>
      <c r="B96">
        <f t="shared" si="18"/>
        <v>308820</v>
      </c>
      <c r="C96">
        <f t="shared" si="19"/>
        <v>235500</v>
      </c>
      <c r="D96">
        <f t="shared" si="20"/>
        <v>315000</v>
      </c>
      <c r="E96">
        <f t="shared" si="21"/>
        <v>280476</v>
      </c>
      <c r="F96" s="5">
        <f t="shared" si="22"/>
        <v>285861.36000000004</v>
      </c>
      <c r="G96" s="5">
        <f t="shared" si="23"/>
        <v>299895</v>
      </c>
      <c r="H96" s="5">
        <f t="shared" si="24"/>
        <v>300150.30800000008</v>
      </c>
      <c r="I96" s="5">
        <f t="shared" si="25"/>
        <v>255.3080000000773</v>
      </c>
      <c r="J96" s="5">
        <f t="shared" si="26"/>
        <v>13930.8</v>
      </c>
      <c r="K96" s="5">
        <f t="shared" si="27"/>
        <v>27964.440000000002</v>
      </c>
      <c r="L96" s="5">
        <f t="shared" si="28"/>
        <v>-30464.440000000002</v>
      </c>
      <c r="M96" s="5">
        <f t="shared" si="29"/>
        <v>255.30799999999726</v>
      </c>
      <c r="N96" s="5">
        <f t="shared" si="30"/>
        <v>1425863.5122430059</v>
      </c>
      <c r="O96" s="8">
        <f t="shared" si="14"/>
        <v>359.56834576883506</v>
      </c>
      <c r="P96" s="28">
        <f t="shared" si="15"/>
        <v>-1708.8039346876762</v>
      </c>
      <c r="Q96" s="28">
        <f t="shared" si="16"/>
        <v>2219.4199346876708</v>
      </c>
    </row>
    <row r="97" spans="1:17" x14ac:dyDescent="0.3">
      <c r="A97">
        <f t="shared" si="17"/>
        <v>320000</v>
      </c>
      <c r="B97">
        <f t="shared" si="18"/>
        <v>313770</v>
      </c>
      <c r="C97">
        <f t="shared" si="19"/>
        <v>239250</v>
      </c>
      <c r="D97">
        <f t="shared" si="20"/>
        <v>320000</v>
      </c>
      <c r="E97">
        <f t="shared" si="21"/>
        <v>284976</v>
      </c>
      <c r="F97" s="5">
        <f t="shared" si="22"/>
        <v>290446.86000000004</v>
      </c>
      <c r="G97" s="5">
        <f t="shared" si="23"/>
        <v>304657.5</v>
      </c>
      <c r="H97" s="5">
        <f t="shared" si="24"/>
        <v>304973.70800000004</v>
      </c>
      <c r="I97" s="5">
        <f t="shared" si="25"/>
        <v>316.20800000004238</v>
      </c>
      <c r="J97" s="5">
        <f t="shared" si="26"/>
        <v>14158.8</v>
      </c>
      <c r="K97" s="5">
        <f t="shared" si="27"/>
        <v>28369.440000000002</v>
      </c>
      <c r="L97" s="5">
        <f t="shared" si="28"/>
        <v>-30869.440000000002</v>
      </c>
      <c r="M97" s="5">
        <f t="shared" si="29"/>
        <v>316.20799999999872</v>
      </c>
      <c r="N97" s="5">
        <f t="shared" si="30"/>
        <v>1469792.6363676768</v>
      </c>
      <c r="O97" s="8">
        <f t="shared" si="14"/>
        <v>341.91226678754663</v>
      </c>
      <c r="P97" s="28">
        <f t="shared" si="15"/>
        <v>-1677.9303718794965</v>
      </c>
      <c r="Q97" s="28">
        <f t="shared" si="16"/>
        <v>2310.3463718794937</v>
      </c>
    </row>
    <row r="98" spans="1:17" x14ac:dyDescent="0.3">
      <c r="A98">
        <f t="shared" si="17"/>
        <v>325000</v>
      </c>
      <c r="B98">
        <f t="shared" si="18"/>
        <v>318720</v>
      </c>
      <c r="C98">
        <f t="shared" si="19"/>
        <v>243000</v>
      </c>
      <c r="D98">
        <f t="shared" si="20"/>
        <v>325000</v>
      </c>
      <c r="E98">
        <f t="shared" si="21"/>
        <v>289476</v>
      </c>
      <c r="F98" s="5">
        <f t="shared" si="22"/>
        <v>295032.36000000004</v>
      </c>
      <c r="G98" s="5">
        <f t="shared" si="23"/>
        <v>309420</v>
      </c>
      <c r="H98" s="5">
        <f t="shared" si="24"/>
        <v>309797.10800000007</v>
      </c>
      <c r="I98" s="5">
        <f t="shared" si="25"/>
        <v>377.10800000006566</v>
      </c>
      <c r="J98" s="5">
        <f t="shared" si="26"/>
        <v>14386.8</v>
      </c>
      <c r="K98" s="5">
        <f t="shared" si="27"/>
        <v>28774.440000000002</v>
      </c>
      <c r="L98" s="5">
        <f t="shared" si="28"/>
        <v>-31274.440000000002</v>
      </c>
      <c r="M98" s="5">
        <f t="shared" si="29"/>
        <v>377.10800000000017</v>
      </c>
      <c r="N98" s="5">
        <f t="shared" si="30"/>
        <v>1514390.6734159649</v>
      </c>
      <c r="O98" s="8">
        <f t="shared" si="14"/>
        <v>325.25913341049397</v>
      </c>
      <c r="P98" s="28">
        <f t="shared" si="15"/>
        <v>-1647.0584391555612</v>
      </c>
      <c r="Q98" s="28">
        <f t="shared" si="16"/>
        <v>2401.2744391555616</v>
      </c>
    </row>
    <row r="99" spans="1:17" x14ac:dyDescent="0.3">
      <c r="A99">
        <f t="shared" ref="A99:A130" si="31">$C$22 + (ROW() - 34)*$C$23</f>
        <v>330000</v>
      </c>
      <c r="B99">
        <f t="shared" ref="B99:B130" si="32">$D$3*A99-$E$3</f>
        <v>323670</v>
      </c>
      <c r="C99">
        <f t="shared" ref="C99:C130" si="33">$D$4*A99-$E$4</f>
        <v>246750</v>
      </c>
      <c r="D99">
        <f t="shared" ref="D99:D130" si="34">$D$5*A99-$E$5</f>
        <v>330000</v>
      </c>
      <c r="E99">
        <f t="shared" ref="E99:E130" si="35">$D$6*A99-$E$6</f>
        <v>293976</v>
      </c>
      <c r="F99" s="5">
        <f t="shared" ref="F99:F130" si="36">$C$8*B99 + (1 - $C$8)*E99</f>
        <v>299617.86000000004</v>
      </c>
      <c r="G99" s="5">
        <f t="shared" ref="G99:G130" si="37">$C$8*C99 + (1 - $C$8)*D99</f>
        <v>314182.5</v>
      </c>
      <c r="H99" s="5">
        <f t="shared" ref="H99:H130" si="38">$C$8*($F$10*B99 + (1 - $F$10)*C99) + (1 - $C$8)*($F$11*D99 + (1 -$F$11)*E99) - $C$14</f>
        <v>314620.50800000003</v>
      </c>
      <c r="I99" s="5">
        <f t="shared" ref="I99:I130" si="39">H99-G99</f>
        <v>438.00800000003073</v>
      </c>
      <c r="J99" s="5">
        <f t="shared" ref="J99:J130" si="40" xml:space="preserve"> $C$8*(B99 - C99)</f>
        <v>14614.8</v>
      </c>
      <c r="K99" s="5">
        <f t="shared" ref="K99:K130" si="41" xml:space="preserve"> (1 - $C$8)*(D99 - E99)</f>
        <v>29179.440000000002</v>
      </c>
      <c r="L99" s="5">
        <f t="shared" ref="L99:L130" si="42" xml:space="preserve"> (1 - $C$8)*(E99 - D99) - $C$14</f>
        <v>-31679.440000000002</v>
      </c>
      <c r="M99" s="5">
        <f t="shared" ref="M99:M130" si="43" xml:space="preserve"> $F$10*J99 + $F$11*K99 + L99</f>
        <v>438.00799999999799</v>
      </c>
      <c r="N99" s="5">
        <f t="shared" ref="N99:N130" si="44" xml:space="preserve"> J99*J99*$G$10 + K99*K99*$G$11</f>
        <v>1559657.6233878699</v>
      </c>
      <c r="O99" s="8">
        <f t="shared" si="14"/>
        <v>309.55265288951682</v>
      </c>
      <c r="P99" s="28">
        <f t="shared" si="15"/>
        <v>-1616.188065030567</v>
      </c>
      <c r="Q99" s="28">
        <f t="shared" si="16"/>
        <v>2492.204065030563</v>
      </c>
    </row>
    <row r="100" spans="1:17" x14ac:dyDescent="0.3">
      <c r="A100">
        <f t="shared" si="31"/>
        <v>335000</v>
      </c>
      <c r="B100">
        <f t="shared" si="32"/>
        <v>328620</v>
      </c>
      <c r="C100">
        <f t="shared" si="33"/>
        <v>250500</v>
      </c>
      <c r="D100">
        <f t="shared" si="34"/>
        <v>335000</v>
      </c>
      <c r="E100">
        <f t="shared" si="35"/>
        <v>298476</v>
      </c>
      <c r="F100" s="5">
        <f t="shared" si="36"/>
        <v>304203.36000000004</v>
      </c>
      <c r="G100" s="5">
        <f t="shared" si="37"/>
        <v>318945</v>
      </c>
      <c r="H100" s="5">
        <f t="shared" si="38"/>
        <v>319443.908</v>
      </c>
      <c r="I100" s="5">
        <f t="shared" si="39"/>
        <v>498.90799999999581</v>
      </c>
      <c r="J100" s="5">
        <f t="shared" si="40"/>
        <v>14842.8</v>
      </c>
      <c r="K100" s="5">
        <f t="shared" si="41"/>
        <v>29584.440000000002</v>
      </c>
      <c r="L100" s="5">
        <f t="shared" si="42"/>
        <v>-32084.440000000002</v>
      </c>
      <c r="M100" s="5">
        <f t="shared" si="43"/>
        <v>498.90799999999581</v>
      </c>
      <c r="N100" s="5">
        <f t="shared" si="44"/>
        <v>1605593.4862833924</v>
      </c>
      <c r="O100" s="8">
        <f t="shared" ref="O100:O163" si="45" xml:space="preserve"> SQRT(N100/(2*PI()))*EXP(-M100*M100/(2*N100)) - M100*NORMDIST(-M100/SQRT(N100),0,1,1) - (M100 &lt; 0)</f>
        <v>294.7388365191257</v>
      </c>
      <c r="P100" s="28">
        <f t="shared" ref="P100:P163" si="46">M100 - NORMINV(1 - (1 - $C$32)/2,0,1)*SQRT(N100)</f>
        <v>-1585.3191821354503</v>
      </c>
      <c r="Q100" s="28">
        <f t="shared" ref="Q100:Q163" si="47">M100 + NORMINV(1 - (1 - $C$32)/2,0,1)*SQRT(N100)</f>
        <v>2583.1351821354419</v>
      </c>
    </row>
    <row r="101" spans="1:17" x14ac:dyDescent="0.3">
      <c r="A101">
        <f t="shared" si="31"/>
        <v>340000</v>
      </c>
      <c r="B101">
        <f t="shared" si="32"/>
        <v>333570</v>
      </c>
      <c r="C101">
        <f t="shared" si="33"/>
        <v>254250</v>
      </c>
      <c r="D101">
        <f t="shared" si="34"/>
        <v>340000</v>
      </c>
      <c r="E101">
        <f t="shared" si="35"/>
        <v>302976</v>
      </c>
      <c r="F101" s="5">
        <f t="shared" si="36"/>
        <v>308788.86000000004</v>
      </c>
      <c r="G101" s="5">
        <f t="shared" si="37"/>
        <v>323707.5</v>
      </c>
      <c r="H101" s="5">
        <f t="shared" si="38"/>
        <v>324267.30800000002</v>
      </c>
      <c r="I101" s="5">
        <f t="shared" si="39"/>
        <v>559.80800000001909</v>
      </c>
      <c r="J101" s="5">
        <f t="shared" si="40"/>
        <v>15070.8</v>
      </c>
      <c r="K101" s="5">
        <f t="shared" si="41"/>
        <v>29989.440000000002</v>
      </c>
      <c r="L101" s="5">
        <f t="shared" si="42"/>
        <v>-32489.440000000002</v>
      </c>
      <c r="M101" s="5">
        <f t="shared" si="43"/>
        <v>559.80799999999726</v>
      </c>
      <c r="N101" s="5">
        <f t="shared" si="44"/>
        <v>1652198.2621025322</v>
      </c>
      <c r="O101" s="8">
        <f t="shared" si="45"/>
        <v>280.76608295511056</v>
      </c>
      <c r="P101" s="28">
        <f t="shared" si="46"/>
        <v>-1554.4517269255571</v>
      </c>
      <c r="Q101" s="28">
        <f t="shared" si="47"/>
        <v>2674.0677269255516</v>
      </c>
    </row>
    <row r="102" spans="1:17" x14ac:dyDescent="0.3">
      <c r="A102">
        <f t="shared" si="31"/>
        <v>345000</v>
      </c>
      <c r="B102">
        <f t="shared" si="32"/>
        <v>338520</v>
      </c>
      <c r="C102">
        <f t="shared" si="33"/>
        <v>258000</v>
      </c>
      <c r="D102">
        <f t="shared" si="34"/>
        <v>345000</v>
      </c>
      <c r="E102">
        <f t="shared" si="35"/>
        <v>307476</v>
      </c>
      <c r="F102" s="5">
        <f t="shared" si="36"/>
        <v>313374.36000000004</v>
      </c>
      <c r="G102" s="5">
        <f t="shared" si="37"/>
        <v>328470</v>
      </c>
      <c r="H102" s="5">
        <f t="shared" si="38"/>
        <v>329090.70799999998</v>
      </c>
      <c r="I102" s="5">
        <f t="shared" si="39"/>
        <v>620.70799999998417</v>
      </c>
      <c r="J102" s="5">
        <f t="shared" si="40"/>
        <v>15298.8</v>
      </c>
      <c r="K102" s="5">
        <f t="shared" si="41"/>
        <v>30394.440000000002</v>
      </c>
      <c r="L102" s="5">
        <f t="shared" si="42"/>
        <v>-32894.44</v>
      </c>
      <c r="M102" s="5">
        <f t="shared" si="43"/>
        <v>620.70799999999872</v>
      </c>
      <c r="N102" s="5">
        <f t="shared" si="44"/>
        <v>1699471.9508452886</v>
      </c>
      <c r="O102" s="8">
        <f t="shared" si="45"/>
        <v>267.58522007970305</v>
      </c>
      <c r="P102" s="28">
        <f t="shared" si="46"/>
        <v>-1523.5856394132761</v>
      </c>
      <c r="Q102" s="28">
        <f t="shared" si="47"/>
        <v>2765.0016394132736</v>
      </c>
    </row>
    <row r="103" spans="1:17" x14ac:dyDescent="0.3">
      <c r="A103">
        <f t="shared" si="31"/>
        <v>350000</v>
      </c>
      <c r="B103">
        <f t="shared" si="32"/>
        <v>343470</v>
      </c>
      <c r="C103">
        <f t="shared" si="33"/>
        <v>261750</v>
      </c>
      <c r="D103">
        <f t="shared" si="34"/>
        <v>350000</v>
      </c>
      <c r="E103">
        <f t="shared" si="35"/>
        <v>311976</v>
      </c>
      <c r="F103" s="5">
        <f t="shared" si="36"/>
        <v>317959.86000000004</v>
      </c>
      <c r="G103" s="5">
        <f t="shared" si="37"/>
        <v>333232.5</v>
      </c>
      <c r="H103" s="5">
        <f t="shared" si="38"/>
        <v>333914.10800000001</v>
      </c>
      <c r="I103" s="5">
        <f t="shared" si="39"/>
        <v>681.60800000000745</v>
      </c>
      <c r="J103" s="5">
        <f t="shared" si="40"/>
        <v>15526.8</v>
      </c>
      <c r="K103" s="5">
        <f t="shared" si="41"/>
        <v>30799.440000000002</v>
      </c>
      <c r="L103" s="5">
        <f t="shared" si="42"/>
        <v>-33299.440000000002</v>
      </c>
      <c r="M103" s="5">
        <f t="shared" si="43"/>
        <v>681.60800000000017</v>
      </c>
      <c r="N103" s="5">
        <f t="shared" si="44"/>
        <v>1747414.5525116627</v>
      </c>
      <c r="O103" s="8">
        <f t="shared" si="45"/>
        <v>255.14951286636057</v>
      </c>
      <c r="P103" s="28">
        <f t="shared" si="46"/>
        <v>-1492.7208629227616</v>
      </c>
      <c r="Q103" s="28">
        <f t="shared" si="47"/>
        <v>2855.936862922762</v>
      </c>
    </row>
    <row r="104" spans="1:17" x14ac:dyDescent="0.3">
      <c r="A104">
        <f t="shared" si="31"/>
        <v>355000</v>
      </c>
      <c r="B104">
        <f t="shared" si="32"/>
        <v>348420</v>
      </c>
      <c r="C104">
        <f t="shared" si="33"/>
        <v>265500</v>
      </c>
      <c r="D104">
        <f t="shared" si="34"/>
        <v>355000</v>
      </c>
      <c r="E104">
        <f t="shared" si="35"/>
        <v>316476</v>
      </c>
      <c r="F104" s="5">
        <f t="shared" si="36"/>
        <v>322545.36000000004</v>
      </c>
      <c r="G104" s="5">
        <f t="shared" si="37"/>
        <v>337995</v>
      </c>
      <c r="H104" s="5">
        <f t="shared" si="38"/>
        <v>338737.50800000003</v>
      </c>
      <c r="I104" s="5">
        <f t="shared" si="39"/>
        <v>742.50800000003073</v>
      </c>
      <c r="J104" s="5">
        <f t="shared" si="40"/>
        <v>15754.800000000001</v>
      </c>
      <c r="K104" s="5">
        <f t="shared" si="41"/>
        <v>31204.440000000002</v>
      </c>
      <c r="L104" s="5">
        <f t="shared" si="42"/>
        <v>-33704.44</v>
      </c>
      <c r="M104" s="5">
        <f t="shared" si="43"/>
        <v>742.50800000000163</v>
      </c>
      <c r="N104" s="5">
        <f t="shared" si="44"/>
        <v>1796026.0671016541</v>
      </c>
      <c r="O104" s="8">
        <f t="shared" si="45"/>
        <v>243.41464375131864</v>
      </c>
      <c r="P104" s="28">
        <f t="shared" si="46"/>
        <v>-1461.8573438646686</v>
      </c>
      <c r="Q104" s="28">
        <f t="shared" si="47"/>
        <v>2946.8733438646718</v>
      </c>
    </row>
    <row r="105" spans="1:17" x14ac:dyDescent="0.3">
      <c r="A105">
        <f t="shared" si="31"/>
        <v>360000</v>
      </c>
      <c r="B105">
        <f t="shared" si="32"/>
        <v>353370</v>
      </c>
      <c r="C105">
        <f t="shared" si="33"/>
        <v>269250</v>
      </c>
      <c r="D105">
        <f t="shared" si="34"/>
        <v>360000</v>
      </c>
      <c r="E105">
        <f t="shared" si="35"/>
        <v>320976</v>
      </c>
      <c r="F105" s="5">
        <f t="shared" si="36"/>
        <v>327130.86000000004</v>
      </c>
      <c r="G105" s="5">
        <f t="shared" si="37"/>
        <v>342757.5</v>
      </c>
      <c r="H105" s="5">
        <f t="shared" si="38"/>
        <v>343560.908</v>
      </c>
      <c r="I105" s="5">
        <f t="shared" si="39"/>
        <v>803.40799999999581</v>
      </c>
      <c r="J105" s="5">
        <f t="shared" si="40"/>
        <v>15982.800000000001</v>
      </c>
      <c r="K105" s="5">
        <f t="shared" si="41"/>
        <v>31609.440000000002</v>
      </c>
      <c r="L105" s="5">
        <f t="shared" si="42"/>
        <v>-34109.440000000002</v>
      </c>
      <c r="M105" s="5">
        <f t="shared" si="43"/>
        <v>803.40799999999581</v>
      </c>
      <c r="N105" s="5">
        <f t="shared" si="44"/>
        <v>1845306.4946152628</v>
      </c>
      <c r="O105" s="8">
        <f t="shared" si="45"/>
        <v>232.3386711361251</v>
      </c>
      <c r="P105" s="28">
        <f t="shared" si="46"/>
        <v>-1430.9950315290234</v>
      </c>
      <c r="Q105" s="28">
        <f t="shared" si="47"/>
        <v>3037.8110315290151</v>
      </c>
    </row>
    <row r="106" spans="1:17" x14ac:dyDescent="0.3">
      <c r="A106">
        <f t="shared" si="31"/>
        <v>365000</v>
      </c>
      <c r="B106">
        <f t="shared" si="32"/>
        <v>358320</v>
      </c>
      <c r="C106">
        <f t="shared" si="33"/>
        <v>273000</v>
      </c>
      <c r="D106">
        <f t="shared" si="34"/>
        <v>365000</v>
      </c>
      <c r="E106">
        <f t="shared" si="35"/>
        <v>325476</v>
      </c>
      <c r="F106" s="5">
        <f t="shared" si="36"/>
        <v>331716.36</v>
      </c>
      <c r="G106" s="5">
        <f t="shared" si="37"/>
        <v>347520</v>
      </c>
      <c r="H106" s="5">
        <f t="shared" si="38"/>
        <v>348384.30800000002</v>
      </c>
      <c r="I106" s="5">
        <f t="shared" si="39"/>
        <v>864.30800000001909</v>
      </c>
      <c r="J106" s="5">
        <f t="shared" si="40"/>
        <v>16210.800000000001</v>
      </c>
      <c r="K106" s="5">
        <f t="shared" si="41"/>
        <v>32014.440000000002</v>
      </c>
      <c r="L106" s="5">
        <f t="shared" si="42"/>
        <v>-34514.44</v>
      </c>
      <c r="M106" s="5">
        <f t="shared" si="43"/>
        <v>864.30799999999726</v>
      </c>
      <c r="N106" s="5">
        <f t="shared" si="44"/>
        <v>1895255.8350524884</v>
      </c>
      <c r="O106" s="8">
        <f t="shared" si="45"/>
        <v>221.88197083687044</v>
      </c>
      <c r="P106" s="28">
        <f t="shared" si="46"/>
        <v>-1400.1338778945078</v>
      </c>
      <c r="Q106" s="28">
        <f t="shared" si="47"/>
        <v>3128.7498778945023</v>
      </c>
    </row>
    <row r="107" spans="1:17" x14ac:dyDescent="0.3">
      <c r="A107">
        <f t="shared" si="31"/>
        <v>370000</v>
      </c>
      <c r="B107">
        <f t="shared" si="32"/>
        <v>363270</v>
      </c>
      <c r="C107">
        <f t="shared" si="33"/>
        <v>276750</v>
      </c>
      <c r="D107">
        <f t="shared" si="34"/>
        <v>370000</v>
      </c>
      <c r="E107">
        <f t="shared" si="35"/>
        <v>329976</v>
      </c>
      <c r="F107" s="5">
        <f t="shared" si="36"/>
        <v>336301.86</v>
      </c>
      <c r="G107" s="5">
        <f t="shared" si="37"/>
        <v>352282.5</v>
      </c>
      <c r="H107" s="5">
        <f t="shared" si="38"/>
        <v>353207.70799999998</v>
      </c>
      <c r="I107" s="5">
        <f t="shared" si="39"/>
        <v>925.20799999998417</v>
      </c>
      <c r="J107" s="5">
        <f t="shared" si="40"/>
        <v>16438.8</v>
      </c>
      <c r="K107" s="5">
        <f t="shared" si="41"/>
        <v>32419.440000000002</v>
      </c>
      <c r="L107" s="5">
        <f t="shared" si="42"/>
        <v>-34919.440000000002</v>
      </c>
      <c r="M107" s="5">
        <f t="shared" si="43"/>
        <v>925.20799999999872</v>
      </c>
      <c r="N107" s="5">
        <f t="shared" si="44"/>
        <v>1945874.0884133312</v>
      </c>
      <c r="O107" s="8">
        <f t="shared" si="45"/>
        <v>212.00716456682116</v>
      </c>
      <c r="P107" s="28">
        <f t="shared" si="46"/>
        <v>-1369.2738374527544</v>
      </c>
      <c r="Q107" s="28">
        <f t="shared" si="47"/>
        <v>3219.6898374527518</v>
      </c>
    </row>
    <row r="108" spans="1:17" x14ac:dyDescent="0.3">
      <c r="A108">
        <f t="shared" si="31"/>
        <v>375000</v>
      </c>
      <c r="B108">
        <f t="shared" si="32"/>
        <v>368220</v>
      </c>
      <c r="C108">
        <f t="shared" si="33"/>
        <v>280500</v>
      </c>
      <c r="D108">
        <f t="shared" si="34"/>
        <v>375000</v>
      </c>
      <c r="E108">
        <f t="shared" si="35"/>
        <v>334476</v>
      </c>
      <c r="F108" s="5">
        <f t="shared" si="36"/>
        <v>340887.36</v>
      </c>
      <c r="G108" s="5">
        <f t="shared" si="37"/>
        <v>357045</v>
      </c>
      <c r="H108" s="5">
        <f t="shared" si="38"/>
        <v>358031.10800000007</v>
      </c>
      <c r="I108" s="5">
        <f t="shared" si="39"/>
        <v>986.10800000006566</v>
      </c>
      <c r="J108" s="5">
        <f t="shared" si="40"/>
        <v>16666.8</v>
      </c>
      <c r="K108" s="5">
        <f t="shared" si="41"/>
        <v>32824.44</v>
      </c>
      <c r="L108" s="5">
        <f t="shared" si="42"/>
        <v>-35324.44</v>
      </c>
      <c r="M108" s="5">
        <f t="shared" si="43"/>
        <v>986.10800000000017</v>
      </c>
      <c r="N108" s="5">
        <f t="shared" si="44"/>
        <v>1997161.2546977908</v>
      </c>
      <c r="O108" s="8">
        <f t="shared" si="45"/>
        <v>202.67903889005743</v>
      </c>
      <c r="P108" s="28">
        <f t="shared" si="46"/>
        <v>-1338.4148670461782</v>
      </c>
      <c r="Q108" s="28">
        <f t="shared" si="47"/>
        <v>3310.6308670461785</v>
      </c>
    </row>
    <row r="109" spans="1:17" x14ac:dyDescent="0.3">
      <c r="A109">
        <f t="shared" si="31"/>
        <v>380000</v>
      </c>
      <c r="B109">
        <f t="shared" si="32"/>
        <v>373170</v>
      </c>
      <c r="C109">
        <f t="shared" si="33"/>
        <v>284250</v>
      </c>
      <c r="D109">
        <f t="shared" si="34"/>
        <v>380000</v>
      </c>
      <c r="E109">
        <f t="shared" si="35"/>
        <v>338976</v>
      </c>
      <c r="F109" s="5">
        <f t="shared" si="36"/>
        <v>345472.86</v>
      </c>
      <c r="G109" s="5">
        <f t="shared" si="37"/>
        <v>361807.5</v>
      </c>
      <c r="H109" s="5">
        <f t="shared" si="38"/>
        <v>362854.50800000003</v>
      </c>
      <c r="I109" s="5">
        <f t="shared" si="39"/>
        <v>1047.0080000000307</v>
      </c>
      <c r="J109" s="5">
        <f t="shared" si="40"/>
        <v>16894.8</v>
      </c>
      <c r="K109" s="5">
        <f t="shared" si="41"/>
        <v>33229.440000000002</v>
      </c>
      <c r="L109" s="5">
        <f t="shared" si="42"/>
        <v>-35729.440000000002</v>
      </c>
      <c r="M109" s="5">
        <f t="shared" si="43"/>
        <v>1047.0080000000016</v>
      </c>
      <c r="N109" s="5">
        <f t="shared" si="44"/>
        <v>2049117.3339058682</v>
      </c>
      <c r="O109" s="8">
        <f t="shared" si="45"/>
        <v>193.86445751226233</v>
      </c>
      <c r="P109" s="28">
        <f t="shared" si="46"/>
        <v>-1307.5569257182215</v>
      </c>
      <c r="Q109" s="28">
        <f t="shared" si="47"/>
        <v>3401.5729257182247</v>
      </c>
    </row>
    <row r="110" spans="1:17" x14ac:dyDescent="0.3">
      <c r="A110">
        <f t="shared" si="31"/>
        <v>385000</v>
      </c>
      <c r="B110">
        <f t="shared" si="32"/>
        <v>378120</v>
      </c>
      <c r="C110">
        <f t="shared" si="33"/>
        <v>288000</v>
      </c>
      <c r="D110">
        <f t="shared" si="34"/>
        <v>385000</v>
      </c>
      <c r="E110">
        <f t="shared" si="35"/>
        <v>343476</v>
      </c>
      <c r="F110" s="5">
        <f t="shared" si="36"/>
        <v>350058.36</v>
      </c>
      <c r="G110" s="5">
        <f t="shared" si="37"/>
        <v>366570</v>
      </c>
      <c r="H110" s="5">
        <f t="shared" si="38"/>
        <v>367677.90800000005</v>
      </c>
      <c r="I110" s="5">
        <f t="shared" si="39"/>
        <v>1107.908000000054</v>
      </c>
      <c r="J110" s="5">
        <f t="shared" si="40"/>
        <v>17122.8</v>
      </c>
      <c r="K110" s="5">
        <f t="shared" si="41"/>
        <v>33634.44</v>
      </c>
      <c r="L110" s="5">
        <f t="shared" si="42"/>
        <v>-36134.44</v>
      </c>
      <c r="M110" s="5">
        <f t="shared" si="43"/>
        <v>1107.9079999999958</v>
      </c>
      <c r="N110" s="5">
        <f t="shared" si="44"/>
        <v>2101742.3260375629</v>
      </c>
      <c r="O110" s="8">
        <f t="shared" si="45"/>
        <v>185.53226927627099</v>
      </c>
      <c r="P110" s="28">
        <f t="shared" si="46"/>
        <v>-1276.6999745749008</v>
      </c>
      <c r="Q110" s="28">
        <f t="shared" si="47"/>
        <v>3492.5159745748924</v>
      </c>
    </row>
    <row r="111" spans="1:17" x14ac:dyDescent="0.3">
      <c r="A111">
        <f t="shared" si="31"/>
        <v>390000</v>
      </c>
      <c r="B111">
        <f t="shared" si="32"/>
        <v>383070</v>
      </c>
      <c r="C111">
        <f t="shared" si="33"/>
        <v>291750</v>
      </c>
      <c r="D111">
        <f t="shared" si="34"/>
        <v>390000</v>
      </c>
      <c r="E111">
        <f t="shared" si="35"/>
        <v>347976</v>
      </c>
      <c r="F111" s="5">
        <f t="shared" si="36"/>
        <v>354643.86</v>
      </c>
      <c r="G111" s="5">
        <f t="shared" si="37"/>
        <v>371332.5</v>
      </c>
      <c r="H111" s="5">
        <f t="shared" si="38"/>
        <v>372501.30800000008</v>
      </c>
      <c r="I111" s="5">
        <f t="shared" si="39"/>
        <v>1168.8080000000773</v>
      </c>
      <c r="J111" s="5">
        <f t="shared" si="40"/>
        <v>17350.8</v>
      </c>
      <c r="K111" s="5">
        <f t="shared" si="41"/>
        <v>34039.440000000002</v>
      </c>
      <c r="L111" s="5">
        <f t="shared" si="42"/>
        <v>-36539.440000000002</v>
      </c>
      <c r="M111" s="5">
        <f t="shared" si="43"/>
        <v>1168.8079999999973</v>
      </c>
      <c r="N111" s="5">
        <f t="shared" si="44"/>
        <v>2155036.2310928744</v>
      </c>
      <c r="O111" s="8">
        <f t="shared" si="45"/>
        <v>177.65321379888536</v>
      </c>
      <c r="P111" s="28">
        <f t="shared" si="46"/>
        <v>-1245.843976656633</v>
      </c>
      <c r="Q111" s="28">
        <f t="shared" si="47"/>
        <v>3583.4599766566275</v>
      </c>
    </row>
    <row r="112" spans="1:17" x14ac:dyDescent="0.3">
      <c r="A112">
        <f t="shared" si="31"/>
        <v>395000</v>
      </c>
      <c r="B112">
        <f t="shared" si="32"/>
        <v>388020</v>
      </c>
      <c r="C112">
        <f t="shared" si="33"/>
        <v>295500</v>
      </c>
      <c r="D112">
        <f t="shared" si="34"/>
        <v>395000</v>
      </c>
      <c r="E112">
        <f t="shared" si="35"/>
        <v>352476</v>
      </c>
      <c r="F112" s="5">
        <f t="shared" si="36"/>
        <v>359229.36</v>
      </c>
      <c r="G112" s="5">
        <f t="shared" si="37"/>
        <v>376095</v>
      </c>
      <c r="H112" s="5">
        <f t="shared" si="38"/>
        <v>377324.70800000004</v>
      </c>
      <c r="I112" s="5">
        <f t="shared" si="39"/>
        <v>1229.7080000000424</v>
      </c>
      <c r="J112" s="5">
        <f t="shared" si="40"/>
        <v>17578.8</v>
      </c>
      <c r="K112" s="5">
        <f t="shared" si="41"/>
        <v>34444.44</v>
      </c>
      <c r="L112" s="5">
        <f t="shared" si="42"/>
        <v>-36944.44</v>
      </c>
      <c r="M112" s="5">
        <f t="shared" si="43"/>
        <v>1229.7079999999987</v>
      </c>
      <c r="N112" s="5">
        <f t="shared" si="44"/>
        <v>2208999.0490718037</v>
      </c>
      <c r="O112" s="8">
        <f t="shared" si="45"/>
        <v>170.19982631554734</v>
      </c>
      <c r="P112" s="28">
        <f t="shared" si="46"/>
        <v>-1214.9888968195651</v>
      </c>
      <c r="Q112" s="28">
        <f t="shared" si="47"/>
        <v>3674.4048968195625</v>
      </c>
    </row>
    <row r="113" spans="1:17" x14ac:dyDescent="0.3">
      <c r="A113">
        <f t="shared" si="31"/>
        <v>400000</v>
      </c>
      <c r="B113">
        <f t="shared" si="32"/>
        <v>392970</v>
      </c>
      <c r="C113">
        <f t="shared" si="33"/>
        <v>299250</v>
      </c>
      <c r="D113">
        <f t="shared" si="34"/>
        <v>400000</v>
      </c>
      <c r="E113">
        <f t="shared" si="35"/>
        <v>356976</v>
      </c>
      <c r="F113" s="5">
        <f t="shared" si="36"/>
        <v>363814.86</v>
      </c>
      <c r="G113" s="5">
        <f t="shared" si="37"/>
        <v>380857.5</v>
      </c>
      <c r="H113" s="5">
        <f t="shared" si="38"/>
        <v>382148.10800000007</v>
      </c>
      <c r="I113" s="5">
        <f t="shared" si="39"/>
        <v>1290.6080000000657</v>
      </c>
      <c r="J113" s="5">
        <f t="shared" si="40"/>
        <v>17806.8</v>
      </c>
      <c r="K113" s="5">
        <f t="shared" si="41"/>
        <v>34849.440000000002</v>
      </c>
      <c r="L113" s="5">
        <f t="shared" si="42"/>
        <v>-37349.440000000002</v>
      </c>
      <c r="M113" s="5">
        <f t="shared" si="43"/>
        <v>1290.6080000000002</v>
      </c>
      <c r="N113" s="5">
        <f t="shared" si="44"/>
        <v>2263630.7799743493</v>
      </c>
      <c r="O113" s="8">
        <f t="shared" si="45"/>
        <v>163.14634298424923</v>
      </c>
      <c r="P113" s="28">
        <f t="shared" si="46"/>
        <v>-1184.1347016254617</v>
      </c>
      <c r="Q113" s="28">
        <f t="shared" si="47"/>
        <v>3765.3507016254621</v>
      </c>
    </row>
    <row r="114" spans="1:17" x14ac:dyDescent="0.3">
      <c r="A114">
        <f t="shared" si="31"/>
        <v>405000</v>
      </c>
      <c r="B114">
        <f t="shared" si="32"/>
        <v>397920</v>
      </c>
      <c r="C114">
        <f t="shared" si="33"/>
        <v>303000</v>
      </c>
      <c r="D114">
        <f t="shared" si="34"/>
        <v>405000</v>
      </c>
      <c r="E114">
        <f t="shared" si="35"/>
        <v>361476</v>
      </c>
      <c r="F114" s="5">
        <f t="shared" si="36"/>
        <v>368400.36</v>
      </c>
      <c r="G114" s="5">
        <f t="shared" si="37"/>
        <v>385620</v>
      </c>
      <c r="H114" s="5">
        <f t="shared" si="38"/>
        <v>386971.50800000003</v>
      </c>
      <c r="I114" s="5">
        <f t="shared" si="39"/>
        <v>1351.5080000000307</v>
      </c>
      <c r="J114" s="5">
        <f t="shared" si="40"/>
        <v>18034.8</v>
      </c>
      <c r="K114" s="5">
        <f t="shared" si="41"/>
        <v>35254.44</v>
      </c>
      <c r="L114" s="5">
        <f t="shared" si="42"/>
        <v>-37754.44</v>
      </c>
      <c r="M114" s="5">
        <f t="shared" si="43"/>
        <v>1351.5080000000016</v>
      </c>
      <c r="N114" s="5">
        <f t="shared" si="44"/>
        <v>2318931.4238005127</v>
      </c>
      <c r="O114" s="8">
        <f t="shared" si="45"/>
        <v>156.46860763348761</v>
      </c>
      <c r="P114" s="28">
        <f t="shared" si="46"/>
        <v>-1153.2813592395387</v>
      </c>
      <c r="Q114" s="28">
        <f t="shared" si="47"/>
        <v>3856.2973592395419</v>
      </c>
    </row>
    <row r="115" spans="1:17" x14ac:dyDescent="0.3">
      <c r="A115">
        <f t="shared" si="31"/>
        <v>410000</v>
      </c>
      <c r="B115">
        <f t="shared" si="32"/>
        <v>402870</v>
      </c>
      <c r="C115">
        <f t="shared" si="33"/>
        <v>306750</v>
      </c>
      <c r="D115">
        <f t="shared" si="34"/>
        <v>410000</v>
      </c>
      <c r="E115">
        <f t="shared" si="35"/>
        <v>365976</v>
      </c>
      <c r="F115" s="5">
        <f t="shared" si="36"/>
        <v>372985.86</v>
      </c>
      <c r="G115" s="5">
        <f t="shared" si="37"/>
        <v>390382.5</v>
      </c>
      <c r="H115" s="5">
        <f t="shared" si="38"/>
        <v>391794.90800000005</v>
      </c>
      <c r="I115" s="5">
        <f t="shared" si="39"/>
        <v>1412.408000000054</v>
      </c>
      <c r="J115" s="5">
        <f t="shared" si="40"/>
        <v>18262.8</v>
      </c>
      <c r="K115" s="5">
        <f t="shared" si="41"/>
        <v>35659.440000000002</v>
      </c>
      <c r="L115" s="5">
        <f t="shared" si="42"/>
        <v>-38159.440000000002</v>
      </c>
      <c r="M115" s="5">
        <f t="shared" si="43"/>
        <v>1412.4079999999958</v>
      </c>
      <c r="N115" s="5">
        <f t="shared" si="44"/>
        <v>2374900.9805502933</v>
      </c>
      <c r="O115" s="8">
        <f t="shared" si="45"/>
        <v>150.14398071497666</v>
      </c>
      <c r="P115" s="28">
        <f t="shared" si="46"/>
        <v>-1122.42883933555</v>
      </c>
      <c r="Q115" s="28">
        <f t="shared" si="47"/>
        <v>3947.2448393355417</v>
      </c>
    </row>
    <row r="116" spans="1:17" x14ac:dyDescent="0.3">
      <c r="A116">
        <f t="shared" si="31"/>
        <v>415000</v>
      </c>
      <c r="B116">
        <f t="shared" si="32"/>
        <v>407820</v>
      </c>
      <c r="C116">
        <f t="shared" si="33"/>
        <v>310500</v>
      </c>
      <c r="D116">
        <f t="shared" si="34"/>
        <v>415000</v>
      </c>
      <c r="E116">
        <f t="shared" si="35"/>
        <v>370476</v>
      </c>
      <c r="F116" s="5">
        <f t="shared" si="36"/>
        <v>377571.36</v>
      </c>
      <c r="G116" s="5">
        <f t="shared" si="37"/>
        <v>395145</v>
      </c>
      <c r="H116" s="5">
        <f t="shared" si="38"/>
        <v>396618.30800000008</v>
      </c>
      <c r="I116" s="5">
        <f t="shared" si="39"/>
        <v>1473.3080000000773</v>
      </c>
      <c r="J116" s="5">
        <f t="shared" si="40"/>
        <v>18490.8</v>
      </c>
      <c r="K116" s="5">
        <f t="shared" si="41"/>
        <v>36064.44</v>
      </c>
      <c r="L116" s="5">
        <f t="shared" si="42"/>
        <v>-38564.44</v>
      </c>
      <c r="M116" s="5">
        <f t="shared" si="43"/>
        <v>1473.3079999999973</v>
      </c>
      <c r="N116" s="5">
        <f t="shared" si="44"/>
        <v>2431539.4502236908</v>
      </c>
      <c r="O116" s="8">
        <f t="shared" si="45"/>
        <v>144.15125103485312</v>
      </c>
      <c r="P116" s="28">
        <f t="shared" si="46"/>
        <v>-1091.5771130074959</v>
      </c>
      <c r="Q116" s="28">
        <f t="shared" si="47"/>
        <v>4038.1931130074904</v>
      </c>
    </row>
    <row r="117" spans="1:17" x14ac:dyDescent="0.3">
      <c r="A117">
        <f t="shared" si="31"/>
        <v>420000</v>
      </c>
      <c r="B117">
        <f t="shared" si="32"/>
        <v>412770</v>
      </c>
      <c r="C117">
        <f t="shared" si="33"/>
        <v>314250</v>
      </c>
      <c r="D117">
        <f t="shared" si="34"/>
        <v>420000</v>
      </c>
      <c r="E117">
        <f t="shared" si="35"/>
        <v>374976</v>
      </c>
      <c r="F117" s="5">
        <f t="shared" si="36"/>
        <v>382156.86</v>
      </c>
      <c r="G117" s="5">
        <f t="shared" si="37"/>
        <v>399907.5</v>
      </c>
      <c r="H117" s="5">
        <f t="shared" si="38"/>
        <v>401441.7080000001</v>
      </c>
      <c r="I117" s="5">
        <f t="shared" si="39"/>
        <v>1534.2080000001006</v>
      </c>
      <c r="J117" s="5">
        <f t="shared" si="40"/>
        <v>18718.8</v>
      </c>
      <c r="K117" s="5">
        <f t="shared" si="41"/>
        <v>36469.440000000002</v>
      </c>
      <c r="L117" s="5">
        <f t="shared" si="42"/>
        <v>-38969.440000000002</v>
      </c>
      <c r="M117" s="5">
        <f t="shared" si="43"/>
        <v>1534.2079999999987</v>
      </c>
      <c r="N117" s="5">
        <f t="shared" si="44"/>
        <v>2488846.8328207061</v>
      </c>
      <c r="O117" s="8">
        <f t="shared" si="45"/>
        <v>138.4705506821397</v>
      </c>
      <c r="P117" s="28">
        <f t="shared" si="46"/>
        <v>-1060.7261526875327</v>
      </c>
      <c r="Q117" s="28">
        <f t="shared" si="47"/>
        <v>4129.1421526875301</v>
      </c>
    </row>
    <row r="118" spans="1:17" x14ac:dyDescent="0.3">
      <c r="A118">
        <f t="shared" si="31"/>
        <v>425000</v>
      </c>
      <c r="B118">
        <f t="shared" si="32"/>
        <v>417720</v>
      </c>
      <c r="C118">
        <f t="shared" si="33"/>
        <v>318000</v>
      </c>
      <c r="D118">
        <f t="shared" si="34"/>
        <v>425000</v>
      </c>
      <c r="E118">
        <f t="shared" si="35"/>
        <v>379476</v>
      </c>
      <c r="F118" s="5">
        <f t="shared" si="36"/>
        <v>386742.36</v>
      </c>
      <c r="G118" s="5">
        <f t="shared" si="37"/>
        <v>404670</v>
      </c>
      <c r="H118" s="5">
        <f t="shared" si="38"/>
        <v>406265.10800000007</v>
      </c>
      <c r="I118" s="5">
        <f t="shared" si="39"/>
        <v>1595.1080000000657</v>
      </c>
      <c r="J118" s="5">
        <f t="shared" si="40"/>
        <v>18946.8</v>
      </c>
      <c r="K118" s="5">
        <f t="shared" si="41"/>
        <v>36874.44</v>
      </c>
      <c r="L118" s="5">
        <f t="shared" si="42"/>
        <v>-39374.44</v>
      </c>
      <c r="M118" s="5">
        <f t="shared" si="43"/>
        <v>1595.1080000000002</v>
      </c>
      <c r="N118" s="5">
        <f t="shared" si="44"/>
        <v>2546823.1283413377</v>
      </c>
      <c r="O118" s="8">
        <f t="shared" si="45"/>
        <v>133.08327344569895</v>
      </c>
      <c r="P118" s="28">
        <f t="shared" si="46"/>
        <v>-1029.875932069433</v>
      </c>
      <c r="Q118" s="28">
        <f t="shared" si="47"/>
        <v>4220.0919320694338</v>
      </c>
    </row>
    <row r="119" spans="1:17" x14ac:dyDescent="0.3">
      <c r="A119">
        <f t="shared" si="31"/>
        <v>430000</v>
      </c>
      <c r="B119">
        <f t="shared" si="32"/>
        <v>422670</v>
      </c>
      <c r="C119">
        <f t="shared" si="33"/>
        <v>321750</v>
      </c>
      <c r="D119">
        <f t="shared" si="34"/>
        <v>430000</v>
      </c>
      <c r="E119">
        <f t="shared" si="35"/>
        <v>383976</v>
      </c>
      <c r="F119" s="5">
        <f t="shared" si="36"/>
        <v>391327.86</v>
      </c>
      <c r="G119" s="5">
        <f t="shared" si="37"/>
        <v>409432.5</v>
      </c>
      <c r="H119" s="5">
        <f t="shared" si="38"/>
        <v>411088.50800000003</v>
      </c>
      <c r="I119" s="5">
        <f t="shared" si="39"/>
        <v>1656.0080000000307</v>
      </c>
      <c r="J119" s="5">
        <f t="shared" si="40"/>
        <v>19174.8</v>
      </c>
      <c r="K119" s="5">
        <f t="shared" si="41"/>
        <v>37279.440000000002</v>
      </c>
      <c r="L119" s="5">
        <f t="shared" si="42"/>
        <v>-39779.440000000002</v>
      </c>
      <c r="M119" s="5">
        <f t="shared" si="43"/>
        <v>1656.0080000000016</v>
      </c>
      <c r="N119" s="5">
        <f t="shared" si="44"/>
        <v>2605468.3367855875</v>
      </c>
      <c r="O119" s="8">
        <f t="shared" si="45"/>
        <v>127.9719969068924</v>
      </c>
      <c r="P119" s="28">
        <f t="shared" si="46"/>
        <v>-999.02642603727736</v>
      </c>
      <c r="Q119" s="28">
        <f t="shared" si="47"/>
        <v>4311.0424260372802</v>
      </c>
    </row>
    <row r="120" spans="1:17" x14ac:dyDescent="0.3">
      <c r="A120">
        <f t="shared" si="31"/>
        <v>435000</v>
      </c>
      <c r="B120">
        <f t="shared" si="32"/>
        <v>427620</v>
      </c>
      <c r="C120">
        <f t="shared" si="33"/>
        <v>325500</v>
      </c>
      <c r="D120">
        <f t="shared" si="34"/>
        <v>435000</v>
      </c>
      <c r="E120">
        <f t="shared" si="35"/>
        <v>388476</v>
      </c>
      <c r="F120" s="5">
        <f t="shared" si="36"/>
        <v>395913.36</v>
      </c>
      <c r="G120" s="5">
        <f t="shared" si="37"/>
        <v>414195</v>
      </c>
      <c r="H120" s="5">
        <f t="shared" si="38"/>
        <v>415911.90800000005</v>
      </c>
      <c r="I120" s="5">
        <f t="shared" si="39"/>
        <v>1716.908000000054</v>
      </c>
      <c r="J120" s="5">
        <f t="shared" si="40"/>
        <v>19402.8</v>
      </c>
      <c r="K120" s="5">
        <f t="shared" si="41"/>
        <v>37684.44</v>
      </c>
      <c r="L120" s="5">
        <f t="shared" si="42"/>
        <v>-40184.44</v>
      </c>
      <c r="M120" s="5">
        <f t="shared" si="43"/>
        <v>1716.9079999999958</v>
      </c>
      <c r="N120" s="5">
        <f t="shared" si="44"/>
        <v>2664782.4581534537</v>
      </c>
      <c r="O120" s="8">
        <f t="shared" si="45"/>
        <v>123.12040831096556</v>
      </c>
      <c r="P120" s="28">
        <f t="shared" si="46"/>
        <v>-968.17761059892018</v>
      </c>
      <c r="Q120" s="28">
        <f t="shared" si="47"/>
        <v>4401.9936105989118</v>
      </c>
    </row>
    <row r="121" spans="1:17" x14ac:dyDescent="0.3">
      <c r="A121">
        <f t="shared" si="31"/>
        <v>440000</v>
      </c>
      <c r="B121">
        <f t="shared" si="32"/>
        <v>432570</v>
      </c>
      <c r="C121">
        <f t="shared" si="33"/>
        <v>329250</v>
      </c>
      <c r="D121">
        <f t="shared" si="34"/>
        <v>440000</v>
      </c>
      <c r="E121">
        <f t="shared" si="35"/>
        <v>392976</v>
      </c>
      <c r="F121" s="5">
        <f t="shared" si="36"/>
        <v>400498.86</v>
      </c>
      <c r="G121" s="5">
        <f t="shared" si="37"/>
        <v>418957.5</v>
      </c>
      <c r="H121" s="5">
        <f t="shared" si="38"/>
        <v>420735.30800000008</v>
      </c>
      <c r="I121" s="5">
        <f t="shared" si="39"/>
        <v>1777.8080000000773</v>
      </c>
      <c r="J121" s="5">
        <f t="shared" si="40"/>
        <v>19630.8</v>
      </c>
      <c r="K121" s="5">
        <f t="shared" si="41"/>
        <v>38089.440000000002</v>
      </c>
      <c r="L121" s="5">
        <f t="shared" si="42"/>
        <v>-40589.440000000002</v>
      </c>
      <c r="M121" s="5">
        <f t="shared" si="43"/>
        <v>1777.8079999999973</v>
      </c>
      <c r="N121" s="5">
        <f t="shared" si="44"/>
        <v>2724765.4924449371</v>
      </c>
      <c r="O121" s="8">
        <f t="shared" si="45"/>
        <v>118.51323425279637</v>
      </c>
      <c r="P121" s="28">
        <f t="shared" si="46"/>
        <v>-937.32946282383909</v>
      </c>
      <c r="Q121" s="28">
        <f t="shared" si="47"/>
        <v>4492.9454628238336</v>
      </c>
    </row>
    <row r="122" spans="1:17" x14ac:dyDescent="0.3">
      <c r="A122">
        <f t="shared" si="31"/>
        <v>445000</v>
      </c>
      <c r="B122">
        <f t="shared" si="32"/>
        <v>437520</v>
      </c>
      <c r="C122">
        <f t="shared" si="33"/>
        <v>333000</v>
      </c>
      <c r="D122">
        <f t="shared" si="34"/>
        <v>445000</v>
      </c>
      <c r="E122">
        <f t="shared" si="35"/>
        <v>397476</v>
      </c>
      <c r="F122" s="5">
        <f t="shared" si="36"/>
        <v>405084.36</v>
      </c>
      <c r="G122" s="5">
        <f t="shared" si="37"/>
        <v>423720</v>
      </c>
      <c r="H122" s="5">
        <f t="shared" si="38"/>
        <v>425558.7080000001</v>
      </c>
      <c r="I122" s="5">
        <f t="shared" si="39"/>
        <v>1838.7080000001006</v>
      </c>
      <c r="J122" s="5">
        <f t="shared" si="40"/>
        <v>19858.8</v>
      </c>
      <c r="K122" s="5">
        <f t="shared" si="41"/>
        <v>38494.44</v>
      </c>
      <c r="L122" s="5">
        <f t="shared" si="42"/>
        <v>-40994.44</v>
      </c>
      <c r="M122" s="5">
        <f t="shared" si="43"/>
        <v>1838.7079999999987</v>
      </c>
      <c r="N122" s="5">
        <f t="shared" si="44"/>
        <v>2785417.4396600388</v>
      </c>
      <c r="O122" s="8">
        <f t="shared" si="45"/>
        <v>114.13617415935227</v>
      </c>
      <c r="P122" s="28">
        <f t="shared" si="46"/>
        <v>-906.48196078512274</v>
      </c>
      <c r="Q122" s="28">
        <f t="shared" si="47"/>
        <v>4583.8979607851197</v>
      </c>
    </row>
    <row r="123" spans="1:17" x14ac:dyDescent="0.3">
      <c r="A123">
        <f t="shared" si="31"/>
        <v>450000</v>
      </c>
      <c r="B123">
        <f t="shared" si="32"/>
        <v>442470</v>
      </c>
      <c r="C123">
        <f t="shared" si="33"/>
        <v>336750</v>
      </c>
      <c r="D123">
        <f t="shared" si="34"/>
        <v>450000</v>
      </c>
      <c r="E123">
        <f t="shared" si="35"/>
        <v>401976</v>
      </c>
      <c r="F123" s="5">
        <f t="shared" si="36"/>
        <v>409669.86</v>
      </c>
      <c r="G123" s="5">
        <f t="shared" si="37"/>
        <v>428482.5</v>
      </c>
      <c r="H123" s="5">
        <f t="shared" si="38"/>
        <v>430382.10800000007</v>
      </c>
      <c r="I123" s="5">
        <f t="shared" si="39"/>
        <v>1899.6080000000657</v>
      </c>
      <c r="J123" s="5">
        <f t="shared" si="40"/>
        <v>20086.8</v>
      </c>
      <c r="K123" s="5">
        <f t="shared" si="41"/>
        <v>38899.440000000002</v>
      </c>
      <c r="L123" s="5">
        <f t="shared" si="42"/>
        <v>-41399.440000000002</v>
      </c>
      <c r="M123" s="5">
        <f t="shared" si="43"/>
        <v>1899.6080000000002</v>
      </c>
      <c r="N123" s="5">
        <f t="shared" si="44"/>
        <v>2846738.2997987568</v>
      </c>
      <c r="O123" s="8">
        <f t="shared" si="45"/>
        <v>109.9758375096099</v>
      </c>
      <c r="P123" s="28">
        <f t="shared" si="46"/>
        <v>-875.63508350515895</v>
      </c>
      <c r="Q123" s="28">
        <f t="shared" si="47"/>
        <v>4674.8510835051593</v>
      </c>
    </row>
    <row r="124" spans="1:17" x14ac:dyDescent="0.3">
      <c r="A124">
        <f t="shared" si="31"/>
        <v>455000</v>
      </c>
      <c r="B124">
        <f t="shared" si="32"/>
        <v>447420</v>
      </c>
      <c r="C124">
        <f t="shared" si="33"/>
        <v>340500</v>
      </c>
      <c r="D124">
        <f t="shared" si="34"/>
        <v>455000</v>
      </c>
      <c r="E124">
        <f t="shared" si="35"/>
        <v>406476</v>
      </c>
      <c r="F124" s="5">
        <f t="shared" si="36"/>
        <v>414255.35999999999</v>
      </c>
      <c r="G124" s="5">
        <f t="shared" si="37"/>
        <v>433245</v>
      </c>
      <c r="H124" s="5">
        <f t="shared" si="38"/>
        <v>435205.50800000003</v>
      </c>
      <c r="I124" s="5">
        <f t="shared" si="39"/>
        <v>1960.5080000000307</v>
      </c>
      <c r="J124" s="5">
        <f t="shared" si="40"/>
        <v>20314.8</v>
      </c>
      <c r="K124" s="5">
        <f t="shared" si="41"/>
        <v>39304.44</v>
      </c>
      <c r="L124" s="5">
        <f t="shared" si="42"/>
        <v>-41804.44</v>
      </c>
      <c r="M124" s="5">
        <f t="shared" si="43"/>
        <v>1960.5080000000016</v>
      </c>
      <c r="N124" s="5">
        <f t="shared" si="44"/>
        <v>2908728.0728610922</v>
      </c>
      <c r="O124" s="8">
        <f t="shared" si="45"/>
        <v>106.01968470094192</v>
      </c>
      <c r="P124" s="28">
        <f t="shared" si="46"/>
        <v>-844.78881090484219</v>
      </c>
      <c r="Q124" s="28">
        <f t="shared" si="47"/>
        <v>4765.804810904845</v>
      </c>
    </row>
    <row r="125" spans="1:17" x14ac:dyDescent="0.3">
      <c r="A125">
        <f t="shared" si="31"/>
        <v>460000</v>
      </c>
      <c r="B125">
        <f t="shared" si="32"/>
        <v>452370</v>
      </c>
      <c r="C125">
        <f t="shared" si="33"/>
        <v>344250</v>
      </c>
      <c r="D125">
        <f t="shared" si="34"/>
        <v>460000</v>
      </c>
      <c r="E125">
        <f t="shared" si="35"/>
        <v>410976</v>
      </c>
      <c r="F125" s="5">
        <f t="shared" si="36"/>
        <v>418840.86</v>
      </c>
      <c r="G125" s="5">
        <f t="shared" si="37"/>
        <v>438007.5</v>
      </c>
      <c r="H125" s="5">
        <f t="shared" si="38"/>
        <v>440028.90800000005</v>
      </c>
      <c r="I125" s="5">
        <f t="shared" si="39"/>
        <v>2021.408000000054</v>
      </c>
      <c r="J125" s="5">
        <f t="shared" si="40"/>
        <v>20542.8</v>
      </c>
      <c r="K125" s="5">
        <f t="shared" si="41"/>
        <v>39709.440000000002</v>
      </c>
      <c r="L125" s="5">
        <f t="shared" si="42"/>
        <v>-42209.440000000002</v>
      </c>
      <c r="M125" s="5">
        <f t="shared" si="43"/>
        <v>2021.4079999999958</v>
      </c>
      <c r="N125" s="5">
        <f t="shared" si="44"/>
        <v>2971386.7588470448</v>
      </c>
      <c r="O125" s="8">
        <f t="shared" si="45"/>
        <v>102.25597144720112</v>
      </c>
      <c r="P125" s="28">
        <f t="shared" si="46"/>
        <v>-813.94312375600202</v>
      </c>
      <c r="Q125" s="28">
        <f t="shared" si="47"/>
        <v>4856.7591237559936</v>
      </c>
    </row>
    <row r="126" spans="1:17" x14ac:dyDescent="0.3">
      <c r="A126">
        <f t="shared" si="31"/>
        <v>465000</v>
      </c>
      <c r="B126">
        <f t="shared" si="32"/>
        <v>457320</v>
      </c>
      <c r="C126">
        <f t="shared" si="33"/>
        <v>348000</v>
      </c>
      <c r="D126">
        <f t="shared" si="34"/>
        <v>465000</v>
      </c>
      <c r="E126">
        <f t="shared" si="35"/>
        <v>415476</v>
      </c>
      <c r="F126" s="5">
        <f t="shared" si="36"/>
        <v>423426.36</v>
      </c>
      <c r="G126" s="5">
        <f t="shared" si="37"/>
        <v>442770</v>
      </c>
      <c r="H126" s="5">
        <f t="shared" si="38"/>
        <v>444852.30800000008</v>
      </c>
      <c r="I126" s="5">
        <f t="shared" si="39"/>
        <v>2082.3080000000773</v>
      </c>
      <c r="J126" s="5">
        <f t="shared" si="40"/>
        <v>20770.8</v>
      </c>
      <c r="K126" s="5">
        <f t="shared" si="41"/>
        <v>40114.44</v>
      </c>
      <c r="L126" s="5">
        <f t="shared" si="42"/>
        <v>-42614.44</v>
      </c>
      <c r="M126" s="5">
        <f t="shared" si="43"/>
        <v>2082.3079999999973</v>
      </c>
      <c r="N126" s="5">
        <f t="shared" si="44"/>
        <v>3034714.3577566147</v>
      </c>
      <c r="O126" s="8">
        <f t="shared" si="45"/>
        <v>98.673696576613651</v>
      </c>
      <c r="P126" s="28">
        <f t="shared" si="46"/>
        <v>-783.09800363679415</v>
      </c>
      <c r="Q126" s="28">
        <f t="shared" si="47"/>
        <v>4947.7140036367891</v>
      </c>
    </row>
    <row r="127" spans="1:17" x14ac:dyDescent="0.3">
      <c r="A127">
        <f t="shared" si="31"/>
        <v>470000</v>
      </c>
      <c r="B127">
        <f t="shared" si="32"/>
        <v>462270</v>
      </c>
      <c r="C127">
        <f t="shared" si="33"/>
        <v>351750</v>
      </c>
      <c r="D127">
        <f t="shared" si="34"/>
        <v>470000</v>
      </c>
      <c r="E127">
        <f t="shared" si="35"/>
        <v>419976</v>
      </c>
      <c r="F127" s="5">
        <f t="shared" si="36"/>
        <v>428011.86</v>
      </c>
      <c r="G127" s="5">
        <f t="shared" si="37"/>
        <v>447532.5</v>
      </c>
      <c r="H127" s="5">
        <f t="shared" si="38"/>
        <v>449675.7080000001</v>
      </c>
      <c r="I127" s="5">
        <f t="shared" si="39"/>
        <v>2143.2080000001006</v>
      </c>
      <c r="J127" s="5">
        <f t="shared" si="40"/>
        <v>20998.799999999999</v>
      </c>
      <c r="K127" s="5">
        <f t="shared" si="41"/>
        <v>40519.440000000002</v>
      </c>
      <c r="L127" s="5">
        <f t="shared" si="42"/>
        <v>-43019.44</v>
      </c>
      <c r="M127" s="5">
        <f t="shared" si="43"/>
        <v>2143.2079999999987</v>
      </c>
      <c r="N127" s="5">
        <f t="shared" si="44"/>
        <v>3098710.8695898014</v>
      </c>
      <c r="O127" s="8">
        <f t="shared" si="45"/>
        <v>95.262553085861043</v>
      </c>
      <c r="P127" s="28">
        <f t="shared" si="46"/>
        <v>-752.25343288992735</v>
      </c>
      <c r="Q127" s="28">
        <f t="shared" si="47"/>
        <v>5038.6694328899248</v>
      </c>
    </row>
    <row r="128" spans="1:17" x14ac:dyDescent="0.3">
      <c r="A128">
        <f t="shared" si="31"/>
        <v>475000</v>
      </c>
      <c r="B128">
        <f t="shared" si="32"/>
        <v>467220</v>
      </c>
      <c r="C128">
        <f t="shared" si="33"/>
        <v>355500</v>
      </c>
      <c r="D128">
        <f t="shared" si="34"/>
        <v>475000</v>
      </c>
      <c r="E128">
        <f t="shared" si="35"/>
        <v>424476</v>
      </c>
      <c r="F128" s="5">
        <f t="shared" si="36"/>
        <v>432597.36</v>
      </c>
      <c r="G128" s="5">
        <f t="shared" si="37"/>
        <v>452295</v>
      </c>
      <c r="H128" s="5">
        <f t="shared" si="38"/>
        <v>454499.10800000007</v>
      </c>
      <c r="I128" s="5">
        <f t="shared" si="39"/>
        <v>2204.1080000000657</v>
      </c>
      <c r="J128" s="5">
        <f t="shared" si="40"/>
        <v>21226.799999999999</v>
      </c>
      <c r="K128" s="5">
        <f t="shared" si="41"/>
        <v>40924.44</v>
      </c>
      <c r="L128" s="5">
        <f t="shared" si="42"/>
        <v>-43424.44</v>
      </c>
      <c r="M128" s="5">
        <f t="shared" si="43"/>
        <v>2204.1079999999929</v>
      </c>
      <c r="N128" s="5">
        <f t="shared" si="44"/>
        <v>3163376.2943466054</v>
      </c>
      <c r="O128" s="8">
        <f t="shared" si="45"/>
        <v>92.012882299314072</v>
      </c>
      <c r="P128" s="28">
        <f t="shared" si="46"/>
        <v>-721.40939458340881</v>
      </c>
      <c r="Q128" s="28">
        <f t="shared" si="47"/>
        <v>5129.6253945833942</v>
      </c>
    </row>
    <row r="129" spans="1:17" x14ac:dyDescent="0.3">
      <c r="A129">
        <f t="shared" si="31"/>
        <v>480000</v>
      </c>
      <c r="B129">
        <f t="shared" si="32"/>
        <v>472170</v>
      </c>
      <c r="C129">
        <f t="shared" si="33"/>
        <v>359250</v>
      </c>
      <c r="D129">
        <f t="shared" si="34"/>
        <v>480000</v>
      </c>
      <c r="E129">
        <f t="shared" si="35"/>
        <v>428976</v>
      </c>
      <c r="F129" s="5">
        <f t="shared" si="36"/>
        <v>437182.86</v>
      </c>
      <c r="G129" s="5">
        <f t="shared" si="37"/>
        <v>457057.5</v>
      </c>
      <c r="H129" s="5">
        <f t="shared" si="38"/>
        <v>459322.50800000003</v>
      </c>
      <c r="I129" s="5">
        <f t="shared" si="39"/>
        <v>2265.0080000000307</v>
      </c>
      <c r="J129" s="5">
        <f t="shared" si="40"/>
        <v>21454.799999999999</v>
      </c>
      <c r="K129" s="5">
        <f t="shared" si="41"/>
        <v>41329.440000000002</v>
      </c>
      <c r="L129" s="5">
        <f t="shared" si="42"/>
        <v>-43829.440000000002</v>
      </c>
      <c r="M129" s="5">
        <f t="shared" si="43"/>
        <v>2265.0080000000016</v>
      </c>
      <c r="N129" s="5">
        <f t="shared" si="44"/>
        <v>3228710.6320270272</v>
      </c>
      <c r="O129" s="8">
        <f t="shared" si="45"/>
        <v>88.915630978514343</v>
      </c>
      <c r="P129" s="28">
        <f t="shared" si="46"/>
        <v>-690.56587247366406</v>
      </c>
      <c r="Q129" s="28">
        <f t="shared" si="47"/>
        <v>5220.5818724736673</v>
      </c>
    </row>
    <row r="130" spans="1:17" x14ac:dyDescent="0.3">
      <c r="A130">
        <f t="shared" si="31"/>
        <v>485000</v>
      </c>
      <c r="B130">
        <f t="shared" si="32"/>
        <v>477120</v>
      </c>
      <c r="C130">
        <f t="shared" si="33"/>
        <v>363000</v>
      </c>
      <c r="D130">
        <f t="shared" si="34"/>
        <v>485000</v>
      </c>
      <c r="E130">
        <f t="shared" si="35"/>
        <v>433476</v>
      </c>
      <c r="F130" s="5">
        <f t="shared" si="36"/>
        <v>441768.36</v>
      </c>
      <c r="G130" s="5">
        <f t="shared" si="37"/>
        <v>461820</v>
      </c>
      <c r="H130" s="5">
        <f t="shared" si="38"/>
        <v>464145.90800000005</v>
      </c>
      <c r="I130" s="5">
        <f t="shared" si="39"/>
        <v>2325.908000000054</v>
      </c>
      <c r="J130" s="5">
        <f t="shared" si="40"/>
        <v>21682.799999999999</v>
      </c>
      <c r="K130" s="5">
        <f t="shared" si="41"/>
        <v>41734.44</v>
      </c>
      <c r="L130" s="5">
        <f t="shared" si="42"/>
        <v>-44234.44</v>
      </c>
      <c r="M130" s="5">
        <f t="shared" si="43"/>
        <v>2325.9079999999958</v>
      </c>
      <c r="N130" s="5">
        <f t="shared" si="44"/>
        <v>3294713.8826310658</v>
      </c>
      <c r="O130" s="8">
        <f t="shared" si="45"/>
        <v>85.962311225884235</v>
      </c>
      <c r="P130" s="28">
        <f t="shared" si="46"/>
        <v>-659.72285097099348</v>
      </c>
      <c r="Q130" s="28">
        <f t="shared" si="47"/>
        <v>5311.5388509709846</v>
      </c>
    </row>
    <row r="131" spans="1:17" x14ac:dyDescent="0.3">
      <c r="A131">
        <f t="shared" ref="A131:A162" si="48">$C$22 + (ROW() - 34)*$C$23</f>
        <v>490000</v>
      </c>
      <c r="B131">
        <f t="shared" ref="B131:B162" si="49">$D$3*A131-$E$3</f>
        <v>482070</v>
      </c>
      <c r="C131">
        <f t="shared" ref="C131:C162" si="50">$D$4*A131-$E$4</f>
        <v>366750</v>
      </c>
      <c r="D131">
        <f t="shared" ref="D131:D162" si="51">$D$5*A131-$E$5</f>
        <v>490000</v>
      </c>
      <c r="E131">
        <f t="shared" ref="E131:E162" si="52">$D$6*A131-$E$6</f>
        <v>437976</v>
      </c>
      <c r="F131" s="5">
        <f t="shared" ref="F131:F162" si="53">$C$8*B131 + (1 - $C$8)*E131</f>
        <v>446353.86</v>
      </c>
      <c r="G131" s="5">
        <f t="shared" ref="G131:G162" si="54">$C$8*C131 + (1 - $C$8)*D131</f>
        <v>466582.5</v>
      </c>
      <c r="H131" s="5">
        <f t="shared" ref="H131:H162" si="55">$C$8*($F$10*B131 + (1 - $F$10)*C131) + (1 - $C$8)*($F$11*D131 + (1 -$F$11)*E131) - $C$14</f>
        <v>468969.30800000008</v>
      </c>
      <c r="I131" s="5">
        <f t="shared" ref="I131:I162" si="56">H131-G131</f>
        <v>2386.8080000000773</v>
      </c>
      <c r="J131" s="5">
        <f t="shared" ref="J131:J162" si="57" xml:space="preserve"> $C$8*(B131 - C131)</f>
        <v>21910.799999999999</v>
      </c>
      <c r="K131" s="5">
        <f t="shared" ref="K131:K162" si="58" xml:space="preserve"> (1 - $C$8)*(D131 - E131)</f>
        <v>42139.44</v>
      </c>
      <c r="L131" s="5">
        <f t="shared" ref="L131:L162" si="59" xml:space="preserve"> (1 - $C$8)*(E131 - D131) - $C$14</f>
        <v>-44639.44</v>
      </c>
      <c r="M131" s="5">
        <f t="shared" ref="M131:M162" si="60" xml:space="preserve"> $F$10*J131 + $F$11*K131 + L131</f>
        <v>2386.8079999999973</v>
      </c>
      <c r="N131" s="5">
        <f t="shared" ref="N131:N162" si="61" xml:space="preserve"> J131*J131*$G$10 + K131*K131*$G$11</f>
        <v>3361386.0461587217</v>
      </c>
      <c r="O131" s="8">
        <f t="shared" si="45"/>
        <v>83.144963027655876</v>
      </c>
      <c r="P131" s="28">
        <f t="shared" si="46"/>
        <v>-628.88031510691781</v>
      </c>
      <c r="Q131" s="28">
        <f t="shared" si="47"/>
        <v>5402.4963151069123</v>
      </c>
    </row>
    <row r="132" spans="1:17" x14ac:dyDescent="0.3">
      <c r="A132">
        <f t="shared" si="48"/>
        <v>495000</v>
      </c>
      <c r="B132">
        <f t="shared" si="49"/>
        <v>487020</v>
      </c>
      <c r="C132">
        <f t="shared" si="50"/>
        <v>370500</v>
      </c>
      <c r="D132">
        <f t="shared" si="51"/>
        <v>495000</v>
      </c>
      <c r="E132">
        <f t="shared" si="52"/>
        <v>442476</v>
      </c>
      <c r="F132" s="5">
        <f t="shared" si="53"/>
        <v>450939.36</v>
      </c>
      <c r="G132" s="5">
        <f t="shared" si="54"/>
        <v>471345</v>
      </c>
      <c r="H132" s="5">
        <f t="shared" si="55"/>
        <v>473792.7080000001</v>
      </c>
      <c r="I132" s="5">
        <f t="shared" si="56"/>
        <v>2447.7080000001006</v>
      </c>
      <c r="J132" s="5">
        <f t="shared" si="57"/>
        <v>22138.799999999999</v>
      </c>
      <c r="K132" s="5">
        <f t="shared" si="58"/>
        <v>42544.44</v>
      </c>
      <c r="L132" s="5">
        <f t="shared" si="59"/>
        <v>-45044.44</v>
      </c>
      <c r="M132" s="5">
        <f t="shared" si="60"/>
        <v>2447.7079999999987</v>
      </c>
      <c r="N132" s="5">
        <f t="shared" si="61"/>
        <v>3428727.1226099944</v>
      </c>
      <c r="O132" s="8">
        <f t="shared" si="45"/>
        <v>80.456119283825757</v>
      </c>
      <c r="P132" s="28">
        <f t="shared" si="46"/>
        <v>-598.03825050362184</v>
      </c>
      <c r="Q132" s="28">
        <f t="shared" si="47"/>
        <v>5493.4542505036188</v>
      </c>
    </row>
    <row r="133" spans="1:17" x14ac:dyDescent="0.3">
      <c r="A133">
        <f t="shared" si="48"/>
        <v>500000</v>
      </c>
      <c r="B133">
        <f t="shared" si="49"/>
        <v>491970</v>
      </c>
      <c r="C133">
        <f t="shared" si="50"/>
        <v>374250</v>
      </c>
      <c r="D133">
        <f t="shared" si="51"/>
        <v>500000</v>
      </c>
      <c r="E133">
        <f t="shared" si="52"/>
        <v>446976</v>
      </c>
      <c r="F133" s="5">
        <f t="shared" si="53"/>
        <v>455524.86</v>
      </c>
      <c r="G133" s="5">
        <f t="shared" si="54"/>
        <v>476107.5</v>
      </c>
      <c r="H133" s="5">
        <f t="shared" si="55"/>
        <v>478616.10800000007</v>
      </c>
      <c r="I133" s="5">
        <f t="shared" si="56"/>
        <v>2508.6080000000657</v>
      </c>
      <c r="J133" s="5">
        <f t="shared" si="57"/>
        <v>22366.799999999999</v>
      </c>
      <c r="K133" s="5">
        <f t="shared" si="58"/>
        <v>42949.440000000002</v>
      </c>
      <c r="L133" s="5">
        <f t="shared" si="59"/>
        <v>-45449.440000000002</v>
      </c>
      <c r="M133" s="5">
        <f t="shared" si="60"/>
        <v>2508.6079999999929</v>
      </c>
      <c r="N133" s="5">
        <f t="shared" si="61"/>
        <v>3496737.1119848848</v>
      </c>
      <c r="O133" s="8">
        <f t="shared" si="45"/>
        <v>77.888773176866181</v>
      </c>
      <c r="P133" s="28">
        <f t="shared" si="46"/>
        <v>-567.19664334509389</v>
      </c>
      <c r="Q133" s="28">
        <f t="shared" si="47"/>
        <v>5584.4126433450801</v>
      </c>
    </row>
    <row r="134" spans="1:17" x14ac:dyDescent="0.3">
      <c r="A134" s="9">
        <f t="shared" si="48"/>
        <v>505000</v>
      </c>
      <c r="B134" s="9">
        <f t="shared" si="49"/>
        <v>496920</v>
      </c>
      <c r="C134" s="9">
        <f t="shared" si="50"/>
        <v>378000</v>
      </c>
      <c r="D134" s="9">
        <f t="shared" si="51"/>
        <v>505000</v>
      </c>
      <c r="E134" s="9">
        <f t="shared" si="52"/>
        <v>451476</v>
      </c>
      <c r="F134" s="10">
        <f t="shared" si="53"/>
        <v>460110.36</v>
      </c>
      <c r="G134" s="10">
        <f t="shared" si="54"/>
        <v>480870</v>
      </c>
      <c r="H134" s="10">
        <f t="shared" si="55"/>
        <v>483439.50800000003</v>
      </c>
      <c r="I134" s="10">
        <f t="shared" si="56"/>
        <v>2569.5080000000307</v>
      </c>
      <c r="J134" s="10">
        <f t="shared" si="57"/>
        <v>22594.799999999999</v>
      </c>
      <c r="K134" s="10">
        <f t="shared" si="58"/>
        <v>43354.44</v>
      </c>
      <c r="L134" s="10">
        <f t="shared" si="59"/>
        <v>-45854.44</v>
      </c>
      <c r="M134" s="23">
        <f t="shared" si="60"/>
        <v>2569.5080000000016</v>
      </c>
      <c r="N134" s="10">
        <f t="shared" si="61"/>
        <v>3565416.0142833926</v>
      </c>
      <c r="O134" s="11">
        <f t="shared" si="45"/>
        <v>75.436347735932827</v>
      </c>
      <c r="P134" s="29">
        <f t="shared" si="46"/>
        <v>-536.35548034992871</v>
      </c>
      <c r="Q134" s="29">
        <f t="shared" si="47"/>
        <v>5675.3714803499315</v>
      </c>
    </row>
    <row r="135" spans="1:17" x14ac:dyDescent="0.3">
      <c r="A135">
        <f t="shared" si="48"/>
        <v>510000</v>
      </c>
      <c r="B135">
        <f t="shared" si="49"/>
        <v>501870</v>
      </c>
      <c r="C135">
        <f t="shared" si="50"/>
        <v>381750</v>
      </c>
      <c r="D135">
        <f t="shared" si="51"/>
        <v>510000</v>
      </c>
      <c r="E135">
        <f t="shared" si="52"/>
        <v>455976</v>
      </c>
      <c r="F135" s="5">
        <f t="shared" si="53"/>
        <v>464695.86</v>
      </c>
      <c r="G135" s="5">
        <f t="shared" si="54"/>
        <v>485632.5</v>
      </c>
      <c r="H135" s="5">
        <f t="shared" si="55"/>
        <v>488262.90800000005</v>
      </c>
      <c r="I135" s="5">
        <f t="shared" si="56"/>
        <v>2630.408000000054</v>
      </c>
      <c r="J135" s="5">
        <f t="shared" si="57"/>
        <v>22822.799999999999</v>
      </c>
      <c r="K135" s="5">
        <f t="shared" si="58"/>
        <v>43759.44</v>
      </c>
      <c r="L135" s="5">
        <f t="shared" si="59"/>
        <v>-46259.44</v>
      </c>
      <c r="M135" s="5">
        <f t="shared" si="60"/>
        <v>2630.4079999999958</v>
      </c>
      <c r="N135" s="5">
        <f t="shared" si="61"/>
        <v>3634763.8295055171</v>
      </c>
      <c r="O135" s="8">
        <f t="shared" si="45"/>
        <v>73.092667458905879</v>
      </c>
      <c r="P135" s="28">
        <f t="shared" si="46"/>
        <v>-505.51474874580526</v>
      </c>
      <c r="Q135" s="28">
        <f t="shared" si="47"/>
        <v>5766.3307487457969</v>
      </c>
    </row>
    <row r="136" spans="1:17" x14ac:dyDescent="0.3">
      <c r="A136">
        <f t="shared" si="48"/>
        <v>515000</v>
      </c>
      <c r="B136">
        <f t="shared" si="49"/>
        <v>506820</v>
      </c>
      <c r="C136">
        <f t="shared" si="50"/>
        <v>385500</v>
      </c>
      <c r="D136">
        <f t="shared" si="51"/>
        <v>515000</v>
      </c>
      <c r="E136">
        <f t="shared" si="52"/>
        <v>460476</v>
      </c>
      <c r="F136" s="5">
        <f t="shared" si="53"/>
        <v>469281.36</v>
      </c>
      <c r="G136" s="5">
        <f t="shared" si="54"/>
        <v>490395</v>
      </c>
      <c r="H136" s="5">
        <f t="shared" si="55"/>
        <v>493086.30800000008</v>
      </c>
      <c r="I136" s="5">
        <f t="shared" si="56"/>
        <v>2691.3080000000773</v>
      </c>
      <c r="J136" s="5">
        <f t="shared" si="57"/>
        <v>23050.799999999999</v>
      </c>
      <c r="K136" s="5">
        <f t="shared" si="58"/>
        <v>44164.44</v>
      </c>
      <c r="L136" s="5">
        <f t="shared" si="59"/>
        <v>-46664.44</v>
      </c>
      <c r="M136" s="5">
        <f t="shared" si="60"/>
        <v>2691.3079999999973</v>
      </c>
      <c r="N136" s="5">
        <f t="shared" si="61"/>
        <v>3704780.557651259</v>
      </c>
      <c r="O136" s="8">
        <f t="shared" si="45"/>
        <v>70.851931860635602</v>
      </c>
      <c r="P136" s="28">
        <f t="shared" si="46"/>
        <v>-474.6744362452373</v>
      </c>
      <c r="Q136" s="28">
        <f t="shared" si="47"/>
        <v>5857.2904362452318</v>
      </c>
    </row>
    <row r="137" spans="1:17" x14ac:dyDescent="0.3">
      <c r="A137">
        <f t="shared" si="48"/>
        <v>520000</v>
      </c>
      <c r="B137">
        <f t="shared" si="49"/>
        <v>511770</v>
      </c>
      <c r="C137">
        <f t="shared" si="50"/>
        <v>389250</v>
      </c>
      <c r="D137">
        <f t="shared" si="51"/>
        <v>520000</v>
      </c>
      <c r="E137">
        <f t="shared" si="52"/>
        <v>464976</v>
      </c>
      <c r="F137" s="5">
        <f t="shared" si="53"/>
        <v>473866.86</v>
      </c>
      <c r="G137" s="5">
        <f t="shared" si="54"/>
        <v>495157.5</v>
      </c>
      <c r="H137" s="5">
        <f t="shared" si="55"/>
        <v>497909.7080000001</v>
      </c>
      <c r="I137" s="5">
        <f t="shared" si="56"/>
        <v>2752.2080000001006</v>
      </c>
      <c r="J137" s="5">
        <f t="shared" si="57"/>
        <v>23278.799999999999</v>
      </c>
      <c r="K137" s="5">
        <f t="shared" si="58"/>
        <v>44569.440000000002</v>
      </c>
      <c r="L137" s="5">
        <f t="shared" si="59"/>
        <v>-47069.440000000002</v>
      </c>
      <c r="M137" s="5">
        <f t="shared" si="60"/>
        <v>2752.2079999999987</v>
      </c>
      <c r="N137" s="5">
        <f t="shared" si="61"/>
        <v>3775466.1987206177</v>
      </c>
      <c r="O137" s="8">
        <f t="shared" si="45"/>
        <v>68.708690822151709</v>
      </c>
      <c r="P137" s="28">
        <f t="shared" si="46"/>
        <v>-443.8345310228674</v>
      </c>
      <c r="Q137" s="28">
        <f t="shared" si="47"/>
        <v>5948.2505310228644</v>
      </c>
    </row>
    <row r="138" spans="1:17" x14ac:dyDescent="0.3">
      <c r="A138">
        <f t="shared" si="48"/>
        <v>525000</v>
      </c>
      <c r="B138">
        <f t="shared" si="49"/>
        <v>516720</v>
      </c>
      <c r="C138">
        <f t="shared" si="50"/>
        <v>393000</v>
      </c>
      <c r="D138">
        <f t="shared" si="51"/>
        <v>525000</v>
      </c>
      <c r="E138">
        <f t="shared" si="52"/>
        <v>469476</v>
      </c>
      <c r="F138" s="5">
        <f t="shared" si="53"/>
        <v>478452.36</v>
      </c>
      <c r="G138" s="5">
        <f t="shared" si="54"/>
        <v>499920</v>
      </c>
      <c r="H138" s="5">
        <f t="shared" si="55"/>
        <v>502733.10800000007</v>
      </c>
      <c r="I138" s="5">
        <f t="shared" si="56"/>
        <v>2813.1080000000657</v>
      </c>
      <c r="J138" s="5">
        <f t="shared" si="57"/>
        <v>23506.799999999999</v>
      </c>
      <c r="K138" s="5">
        <f t="shared" si="58"/>
        <v>44974.44</v>
      </c>
      <c r="L138" s="5">
        <f t="shared" si="59"/>
        <v>-47474.44</v>
      </c>
      <c r="M138" s="5">
        <f t="shared" si="60"/>
        <v>2813.1079999999929</v>
      </c>
      <c r="N138" s="5">
        <f t="shared" si="61"/>
        <v>3846820.7527135946</v>
      </c>
      <c r="O138" s="8">
        <f t="shared" si="45"/>
        <v>66.657821621996902</v>
      </c>
      <c r="P138" s="28">
        <f t="shared" si="46"/>
        <v>-412.99502169392781</v>
      </c>
      <c r="Q138" s="28">
        <f t="shared" si="47"/>
        <v>6039.2110216939136</v>
      </c>
    </row>
    <row r="139" spans="1:17" x14ac:dyDescent="0.3">
      <c r="A139">
        <f t="shared" si="48"/>
        <v>530000</v>
      </c>
      <c r="B139">
        <f t="shared" si="49"/>
        <v>521670</v>
      </c>
      <c r="C139">
        <f t="shared" si="50"/>
        <v>396750</v>
      </c>
      <c r="D139">
        <f t="shared" si="51"/>
        <v>530000</v>
      </c>
      <c r="E139">
        <f t="shared" si="52"/>
        <v>473976</v>
      </c>
      <c r="F139" s="5">
        <f t="shared" si="53"/>
        <v>483037.86</v>
      </c>
      <c r="G139" s="5">
        <f t="shared" si="54"/>
        <v>504682.5</v>
      </c>
      <c r="H139" s="5">
        <f t="shared" si="55"/>
        <v>507556.50800000003</v>
      </c>
      <c r="I139" s="5">
        <f t="shared" si="56"/>
        <v>2874.0080000000307</v>
      </c>
      <c r="J139" s="5">
        <f t="shared" si="57"/>
        <v>23734.799999999999</v>
      </c>
      <c r="K139" s="5">
        <f t="shared" si="58"/>
        <v>45379.44</v>
      </c>
      <c r="L139" s="5">
        <f t="shared" si="59"/>
        <v>-47879.44</v>
      </c>
      <c r="M139" s="5">
        <f t="shared" si="60"/>
        <v>2874.0080000000016</v>
      </c>
      <c r="N139" s="5">
        <f t="shared" si="61"/>
        <v>3918844.2196301878</v>
      </c>
      <c r="O139" s="8">
        <f t="shared" si="45"/>
        <v>64.694507537361915</v>
      </c>
      <c r="P139" s="28">
        <f t="shared" si="46"/>
        <v>-382.15589729388194</v>
      </c>
      <c r="Q139" s="28">
        <f t="shared" si="47"/>
        <v>6130.1718972938852</v>
      </c>
    </row>
    <row r="140" spans="1:17" x14ac:dyDescent="0.3">
      <c r="A140">
        <f t="shared" si="48"/>
        <v>535000</v>
      </c>
      <c r="B140">
        <f t="shared" si="49"/>
        <v>526620</v>
      </c>
      <c r="C140">
        <f t="shared" si="50"/>
        <v>400500</v>
      </c>
      <c r="D140">
        <f t="shared" si="51"/>
        <v>535000</v>
      </c>
      <c r="E140">
        <f t="shared" si="52"/>
        <v>478476</v>
      </c>
      <c r="F140" s="5">
        <f t="shared" si="53"/>
        <v>487623.36</v>
      </c>
      <c r="G140" s="5">
        <f t="shared" si="54"/>
        <v>509445</v>
      </c>
      <c r="H140" s="5">
        <f t="shared" si="55"/>
        <v>512379.90800000005</v>
      </c>
      <c r="I140" s="5">
        <f t="shared" si="56"/>
        <v>2934.908000000054</v>
      </c>
      <c r="J140" s="5">
        <f t="shared" si="57"/>
        <v>23962.799999999999</v>
      </c>
      <c r="K140" s="5">
        <f t="shared" si="58"/>
        <v>45784.44</v>
      </c>
      <c r="L140" s="5">
        <f t="shared" si="59"/>
        <v>-48284.44</v>
      </c>
      <c r="M140" s="5">
        <f t="shared" si="60"/>
        <v>2934.9079999999958</v>
      </c>
      <c r="N140" s="5">
        <f t="shared" si="61"/>
        <v>3991536.5994703984</v>
      </c>
      <c r="O140" s="8">
        <f t="shared" si="45"/>
        <v>62.814217909106389</v>
      </c>
      <c r="P140" s="28">
        <f t="shared" si="46"/>
        <v>-351.31714725930169</v>
      </c>
      <c r="Q140" s="28">
        <f t="shared" si="47"/>
        <v>6221.1331472592938</v>
      </c>
    </row>
    <row r="141" spans="1:17" x14ac:dyDescent="0.3">
      <c r="A141">
        <f t="shared" si="48"/>
        <v>540000</v>
      </c>
      <c r="B141">
        <f t="shared" si="49"/>
        <v>531570</v>
      </c>
      <c r="C141">
        <f t="shared" si="50"/>
        <v>404250</v>
      </c>
      <c r="D141">
        <f t="shared" si="51"/>
        <v>540000</v>
      </c>
      <c r="E141">
        <f t="shared" si="52"/>
        <v>482976</v>
      </c>
      <c r="F141" s="5">
        <f t="shared" si="53"/>
        <v>492208.86</v>
      </c>
      <c r="G141" s="5">
        <f t="shared" si="54"/>
        <v>514207.5</v>
      </c>
      <c r="H141" s="5">
        <f t="shared" si="55"/>
        <v>517203.30800000008</v>
      </c>
      <c r="I141" s="5">
        <f t="shared" si="56"/>
        <v>2995.8080000000773</v>
      </c>
      <c r="J141" s="5">
        <f t="shared" si="57"/>
        <v>24190.799999999999</v>
      </c>
      <c r="K141" s="5">
        <f t="shared" si="58"/>
        <v>46189.440000000002</v>
      </c>
      <c r="L141" s="5">
        <f t="shared" si="59"/>
        <v>-48689.440000000002</v>
      </c>
      <c r="M141" s="5">
        <f t="shared" si="60"/>
        <v>2995.8079999999973</v>
      </c>
      <c r="N141" s="5">
        <f t="shared" si="61"/>
        <v>4064897.8922342262</v>
      </c>
      <c r="O141" s="8">
        <f t="shared" si="45"/>
        <v>61.012689571001857</v>
      </c>
      <c r="P141" s="28">
        <f t="shared" si="46"/>
        <v>-320.47876140959806</v>
      </c>
      <c r="Q141" s="28">
        <f t="shared" si="47"/>
        <v>6312.094761409593</v>
      </c>
    </row>
    <row r="142" spans="1:17" x14ac:dyDescent="0.3">
      <c r="A142">
        <f t="shared" si="48"/>
        <v>545000</v>
      </c>
      <c r="B142">
        <f t="shared" si="49"/>
        <v>536520</v>
      </c>
      <c r="C142">
        <f t="shared" si="50"/>
        <v>408000</v>
      </c>
      <c r="D142">
        <f t="shared" si="51"/>
        <v>545000</v>
      </c>
      <c r="E142">
        <f t="shared" si="52"/>
        <v>487476</v>
      </c>
      <c r="F142" s="5">
        <f t="shared" si="53"/>
        <v>496794.36</v>
      </c>
      <c r="G142" s="5">
        <f t="shared" si="54"/>
        <v>518970</v>
      </c>
      <c r="H142" s="5">
        <f t="shared" si="55"/>
        <v>522026.7080000001</v>
      </c>
      <c r="I142" s="5">
        <f t="shared" si="56"/>
        <v>3056.7080000001006</v>
      </c>
      <c r="J142" s="5">
        <f t="shared" si="57"/>
        <v>24418.799999999999</v>
      </c>
      <c r="K142" s="5">
        <f t="shared" si="58"/>
        <v>46594.44</v>
      </c>
      <c r="L142" s="5">
        <f t="shared" si="59"/>
        <v>-49094.44</v>
      </c>
      <c r="M142" s="5">
        <f t="shared" si="60"/>
        <v>3056.7079999999987</v>
      </c>
      <c r="N142" s="5">
        <f t="shared" si="61"/>
        <v>4138928.0979216713</v>
      </c>
      <c r="O142" s="8">
        <f t="shared" si="45"/>
        <v>59.285909549669668</v>
      </c>
      <c r="P142" s="28">
        <f t="shared" si="46"/>
        <v>-289.64072992991532</v>
      </c>
      <c r="Q142" s="28">
        <f t="shared" si="47"/>
        <v>6403.0567299299128</v>
      </c>
    </row>
    <row r="143" spans="1:17" x14ac:dyDescent="0.3">
      <c r="A143">
        <f t="shared" si="48"/>
        <v>550000</v>
      </c>
      <c r="B143">
        <f t="shared" si="49"/>
        <v>541470</v>
      </c>
      <c r="C143">
        <f t="shared" si="50"/>
        <v>411750</v>
      </c>
      <c r="D143">
        <f t="shared" si="51"/>
        <v>550000</v>
      </c>
      <c r="E143">
        <f t="shared" si="52"/>
        <v>491976</v>
      </c>
      <c r="F143" s="5">
        <f t="shared" si="53"/>
        <v>501379.86</v>
      </c>
      <c r="G143" s="5">
        <f t="shared" si="54"/>
        <v>523732.50000000006</v>
      </c>
      <c r="H143" s="5">
        <f t="shared" si="55"/>
        <v>526850.10800000001</v>
      </c>
      <c r="I143" s="5">
        <f t="shared" si="56"/>
        <v>3117.6079999999492</v>
      </c>
      <c r="J143" s="5">
        <f t="shared" si="57"/>
        <v>24646.799999999999</v>
      </c>
      <c r="K143" s="5">
        <f t="shared" si="58"/>
        <v>46999.44</v>
      </c>
      <c r="L143" s="5">
        <f t="shared" si="59"/>
        <v>-49499.44</v>
      </c>
      <c r="M143" s="5">
        <f t="shared" si="60"/>
        <v>3117.6080000000002</v>
      </c>
      <c r="N143" s="5">
        <f t="shared" si="61"/>
        <v>4213627.2165327333</v>
      </c>
      <c r="O143" s="8">
        <f t="shared" si="45"/>
        <v>57.630098947522043</v>
      </c>
      <c r="P143" s="28">
        <f t="shared" si="46"/>
        <v>-258.80304335482242</v>
      </c>
      <c r="Q143" s="28">
        <f t="shared" si="47"/>
        <v>6494.0190433548232</v>
      </c>
    </row>
    <row r="144" spans="1:17" x14ac:dyDescent="0.3">
      <c r="A144">
        <f t="shared" si="48"/>
        <v>555000</v>
      </c>
      <c r="B144">
        <f t="shared" si="49"/>
        <v>546420</v>
      </c>
      <c r="C144">
        <f t="shared" si="50"/>
        <v>415500</v>
      </c>
      <c r="D144">
        <f t="shared" si="51"/>
        <v>555000</v>
      </c>
      <c r="E144">
        <f t="shared" si="52"/>
        <v>496476</v>
      </c>
      <c r="F144" s="5">
        <f t="shared" si="53"/>
        <v>505965.36</v>
      </c>
      <c r="G144" s="5">
        <f t="shared" si="54"/>
        <v>528495</v>
      </c>
      <c r="H144" s="5">
        <f t="shared" si="55"/>
        <v>531673.50800000003</v>
      </c>
      <c r="I144" s="5">
        <f t="shared" si="56"/>
        <v>3178.5080000000307</v>
      </c>
      <c r="J144" s="5">
        <f t="shared" si="57"/>
        <v>24874.799999999999</v>
      </c>
      <c r="K144" s="5">
        <f t="shared" si="58"/>
        <v>47404.44</v>
      </c>
      <c r="L144" s="5">
        <f t="shared" si="59"/>
        <v>-49904.44</v>
      </c>
      <c r="M144" s="5">
        <f t="shared" si="60"/>
        <v>3178.5080000000016</v>
      </c>
      <c r="N144" s="5">
        <f t="shared" si="61"/>
        <v>4288995.2480674135</v>
      </c>
      <c r="O144" s="8">
        <f t="shared" si="45"/>
        <v>56.041697926674431</v>
      </c>
      <c r="P144" s="28">
        <f t="shared" si="46"/>
        <v>-227.96569255291661</v>
      </c>
      <c r="Q144" s="28">
        <f t="shared" si="47"/>
        <v>6584.9816925529194</v>
      </c>
    </row>
    <row r="145" spans="1:17" x14ac:dyDescent="0.3">
      <c r="A145">
        <f t="shared" si="48"/>
        <v>560000</v>
      </c>
      <c r="B145">
        <f t="shared" si="49"/>
        <v>551370</v>
      </c>
      <c r="C145">
        <f t="shared" si="50"/>
        <v>419250</v>
      </c>
      <c r="D145">
        <f t="shared" si="51"/>
        <v>560000</v>
      </c>
      <c r="E145">
        <f t="shared" si="52"/>
        <v>500976</v>
      </c>
      <c r="F145" s="5">
        <f t="shared" si="53"/>
        <v>510550.86</v>
      </c>
      <c r="G145" s="5">
        <f t="shared" si="54"/>
        <v>533257.5</v>
      </c>
      <c r="H145" s="5">
        <f t="shared" si="55"/>
        <v>536496.90800000005</v>
      </c>
      <c r="I145" s="5">
        <f t="shared" si="56"/>
        <v>3239.408000000054</v>
      </c>
      <c r="J145" s="5">
        <f t="shared" si="57"/>
        <v>25102.799999999999</v>
      </c>
      <c r="K145" s="5">
        <f t="shared" si="58"/>
        <v>47809.440000000002</v>
      </c>
      <c r="L145" s="5">
        <f t="shared" si="59"/>
        <v>-50309.440000000002</v>
      </c>
      <c r="M145" s="5">
        <f t="shared" si="60"/>
        <v>3239.4079999999958</v>
      </c>
      <c r="N145" s="5">
        <f t="shared" si="61"/>
        <v>4365032.19252571</v>
      </c>
      <c r="O145" s="8">
        <f t="shared" si="45"/>
        <v>54.517351717153502</v>
      </c>
      <c r="P145" s="28">
        <f t="shared" si="46"/>
        <v>-197.12866871222241</v>
      </c>
      <c r="Q145" s="28">
        <f t="shared" si="47"/>
        <v>6675.9446687122145</v>
      </c>
    </row>
    <row r="146" spans="1:17" x14ac:dyDescent="0.3">
      <c r="A146">
        <f t="shared" si="48"/>
        <v>565000</v>
      </c>
      <c r="B146">
        <f t="shared" si="49"/>
        <v>556320</v>
      </c>
      <c r="C146">
        <f t="shared" si="50"/>
        <v>423000</v>
      </c>
      <c r="D146">
        <f t="shared" si="51"/>
        <v>565000</v>
      </c>
      <c r="E146">
        <f t="shared" si="52"/>
        <v>505476</v>
      </c>
      <c r="F146" s="5">
        <f t="shared" si="53"/>
        <v>515136.36000000004</v>
      </c>
      <c r="G146" s="5">
        <f t="shared" si="54"/>
        <v>538020</v>
      </c>
      <c r="H146" s="5">
        <f t="shared" si="55"/>
        <v>541320.30800000008</v>
      </c>
      <c r="I146" s="5">
        <f t="shared" si="56"/>
        <v>3300.3080000000773</v>
      </c>
      <c r="J146" s="5">
        <f t="shared" si="57"/>
        <v>25330.799999999999</v>
      </c>
      <c r="K146" s="5">
        <f t="shared" si="58"/>
        <v>48214.44</v>
      </c>
      <c r="L146" s="5">
        <f t="shared" si="59"/>
        <v>-50714.44</v>
      </c>
      <c r="M146" s="5">
        <f t="shared" si="60"/>
        <v>3300.3079999999973</v>
      </c>
      <c r="N146" s="5">
        <f t="shared" si="61"/>
        <v>4441738.0499076238</v>
      </c>
      <c r="O146" s="8">
        <f t="shared" si="45"/>
        <v>53.053897577833766</v>
      </c>
      <c r="P146" s="28">
        <f t="shared" si="46"/>
        <v>-166.2919633263291</v>
      </c>
      <c r="Q146" s="28">
        <f t="shared" si="47"/>
        <v>6766.9079633263236</v>
      </c>
    </row>
    <row r="147" spans="1:17" x14ac:dyDescent="0.3">
      <c r="A147">
        <f t="shared" si="48"/>
        <v>570000</v>
      </c>
      <c r="B147">
        <f t="shared" si="49"/>
        <v>561270</v>
      </c>
      <c r="C147">
        <f t="shared" si="50"/>
        <v>426750</v>
      </c>
      <c r="D147">
        <f t="shared" si="51"/>
        <v>570000</v>
      </c>
      <c r="E147">
        <f t="shared" si="52"/>
        <v>509976</v>
      </c>
      <c r="F147" s="5">
        <f t="shared" si="53"/>
        <v>519721.86000000004</v>
      </c>
      <c r="G147" s="5">
        <f t="shared" si="54"/>
        <v>542782.5</v>
      </c>
      <c r="H147" s="5">
        <f t="shared" si="55"/>
        <v>546143.7080000001</v>
      </c>
      <c r="I147" s="5">
        <f t="shared" si="56"/>
        <v>3361.2080000001006</v>
      </c>
      <c r="J147" s="5">
        <f t="shared" si="57"/>
        <v>25558.799999999999</v>
      </c>
      <c r="K147" s="5">
        <f t="shared" si="58"/>
        <v>48619.44</v>
      </c>
      <c r="L147" s="5">
        <f t="shared" si="59"/>
        <v>-51119.44</v>
      </c>
      <c r="M147" s="5">
        <f t="shared" si="60"/>
        <v>3361.2079999999987</v>
      </c>
      <c r="N147" s="5">
        <f t="shared" si="61"/>
        <v>4519112.8202131549</v>
      </c>
      <c r="O147" s="8">
        <f t="shared" si="45"/>
        <v>51.648352643371823</v>
      </c>
      <c r="P147" s="28">
        <f t="shared" si="46"/>
        <v>-135.45556818129671</v>
      </c>
      <c r="Q147" s="28">
        <f t="shared" si="47"/>
        <v>6857.8715681812937</v>
      </c>
    </row>
    <row r="148" spans="1:17" x14ac:dyDescent="0.3">
      <c r="A148">
        <f t="shared" si="48"/>
        <v>575000</v>
      </c>
      <c r="B148">
        <f t="shared" si="49"/>
        <v>566220</v>
      </c>
      <c r="C148">
        <f t="shared" si="50"/>
        <v>430500</v>
      </c>
      <c r="D148">
        <f t="shared" si="51"/>
        <v>575000</v>
      </c>
      <c r="E148">
        <f t="shared" si="52"/>
        <v>514476</v>
      </c>
      <c r="F148" s="5">
        <f t="shared" si="53"/>
        <v>524307.3600000001</v>
      </c>
      <c r="G148" s="5">
        <f t="shared" si="54"/>
        <v>547545</v>
      </c>
      <c r="H148" s="5">
        <f t="shared" si="55"/>
        <v>550967.10800000001</v>
      </c>
      <c r="I148" s="5">
        <f t="shared" si="56"/>
        <v>3422.1080000000075</v>
      </c>
      <c r="J148" s="5">
        <f t="shared" si="57"/>
        <v>25786.799999999999</v>
      </c>
      <c r="K148" s="5">
        <f t="shared" si="58"/>
        <v>49024.44</v>
      </c>
      <c r="L148" s="5">
        <f t="shared" si="59"/>
        <v>-51524.44</v>
      </c>
      <c r="M148" s="5">
        <f t="shared" si="60"/>
        <v>3422.1080000000002</v>
      </c>
      <c r="N148" s="5">
        <f t="shared" si="61"/>
        <v>4597156.5034423033</v>
      </c>
      <c r="O148" s="8">
        <f t="shared" si="45"/>
        <v>50.297902594947203</v>
      </c>
      <c r="P148" s="28">
        <f t="shared" si="46"/>
        <v>-104.61947534317824</v>
      </c>
      <c r="Q148" s="28">
        <f t="shared" si="47"/>
        <v>6948.8354753431786</v>
      </c>
    </row>
    <row r="149" spans="1:17" x14ac:dyDescent="0.3">
      <c r="A149">
        <f t="shared" si="48"/>
        <v>580000</v>
      </c>
      <c r="B149">
        <f t="shared" si="49"/>
        <v>571170</v>
      </c>
      <c r="C149">
        <f t="shared" si="50"/>
        <v>434250</v>
      </c>
      <c r="D149">
        <f t="shared" si="51"/>
        <v>580000</v>
      </c>
      <c r="E149">
        <f t="shared" si="52"/>
        <v>518976</v>
      </c>
      <c r="F149" s="5">
        <f t="shared" si="53"/>
        <v>528892.8600000001</v>
      </c>
      <c r="G149" s="5">
        <f t="shared" si="54"/>
        <v>552307.5</v>
      </c>
      <c r="H149" s="5">
        <f t="shared" si="55"/>
        <v>555790.50800000003</v>
      </c>
      <c r="I149" s="5">
        <f t="shared" si="56"/>
        <v>3483.0080000000307</v>
      </c>
      <c r="J149" s="5">
        <f t="shared" si="57"/>
        <v>26014.799999999999</v>
      </c>
      <c r="K149" s="5">
        <f t="shared" si="58"/>
        <v>49429.440000000002</v>
      </c>
      <c r="L149" s="5">
        <f t="shared" si="59"/>
        <v>-51929.440000000002</v>
      </c>
      <c r="M149" s="5">
        <f t="shared" si="60"/>
        <v>3483.0080000000016</v>
      </c>
      <c r="N149" s="5">
        <f t="shared" si="61"/>
        <v>4675869.099595069</v>
      </c>
      <c r="O149" s="8">
        <f t="shared" si="45"/>
        <v>48.999891096932231</v>
      </c>
      <c r="P149" s="28">
        <f t="shared" si="46"/>
        <v>-73.78367714619344</v>
      </c>
      <c r="Q149" s="28">
        <f t="shared" si="47"/>
        <v>7039.7996771461967</v>
      </c>
    </row>
    <row r="150" spans="1:17" x14ac:dyDescent="0.3">
      <c r="A150">
        <f t="shared" si="48"/>
        <v>585000</v>
      </c>
      <c r="B150">
        <f t="shared" si="49"/>
        <v>576120</v>
      </c>
      <c r="C150">
        <f t="shared" si="50"/>
        <v>438000</v>
      </c>
      <c r="D150">
        <f t="shared" si="51"/>
        <v>585000</v>
      </c>
      <c r="E150">
        <f t="shared" si="52"/>
        <v>523476</v>
      </c>
      <c r="F150" s="5">
        <f t="shared" si="53"/>
        <v>533478.3600000001</v>
      </c>
      <c r="G150" s="5">
        <f t="shared" si="54"/>
        <v>557070</v>
      </c>
      <c r="H150" s="5">
        <f t="shared" si="55"/>
        <v>560613.90800000005</v>
      </c>
      <c r="I150" s="5">
        <f t="shared" si="56"/>
        <v>3543.908000000054</v>
      </c>
      <c r="J150" s="5">
        <f t="shared" si="57"/>
        <v>26242.799999999999</v>
      </c>
      <c r="K150" s="5">
        <f t="shared" si="58"/>
        <v>49834.44</v>
      </c>
      <c r="L150" s="5">
        <f t="shared" si="59"/>
        <v>-52334.44</v>
      </c>
      <c r="M150" s="5">
        <f t="shared" si="60"/>
        <v>3543.9079999999958</v>
      </c>
      <c r="N150" s="5">
        <f t="shared" si="61"/>
        <v>4755250.608671451</v>
      </c>
      <c r="O150" s="8">
        <f t="shared" si="45"/>
        <v>47.751809945623137</v>
      </c>
      <c r="P150" s="28">
        <f t="shared" si="46"/>
        <v>-42.948166181505712</v>
      </c>
      <c r="Q150" s="28">
        <f t="shared" si="47"/>
        <v>7130.7641661814978</v>
      </c>
    </row>
    <row r="151" spans="1:17" x14ac:dyDescent="0.3">
      <c r="A151">
        <f t="shared" si="48"/>
        <v>590000</v>
      </c>
      <c r="B151">
        <f t="shared" si="49"/>
        <v>581070</v>
      </c>
      <c r="C151">
        <f t="shared" si="50"/>
        <v>441750</v>
      </c>
      <c r="D151">
        <f t="shared" si="51"/>
        <v>590000</v>
      </c>
      <c r="E151">
        <f t="shared" si="52"/>
        <v>527976</v>
      </c>
      <c r="F151" s="5">
        <f t="shared" si="53"/>
        <v>538063.8600000001</v>
      </c>
      <c r="G151" s="5">
        <f t="shared" si="54"/>
        <v>561832.5</v>
      </c>
      <c r="H151" s="5">
        <f t="shared" si="55"/>
        <v>565437.30800000008</v>
      </c>
      <c r="I151" s="5">
        <f t="shared" si="56"/>
        <v>3604.8080000000773</v>
      </c>
      <c r="J151" s="5">
        <f t="shared" si="57"/>
        <v>26470.799999999999</v>
      </c>
      <c r="K151" s="5">
        <f t="shared" si="58"/>
        <v>50239.44</v>
      </c>
      <c r="L151" s="5">
        <f t="shared" si="59"/>
        <v>-52739.44</v>
      </c>
      <c r="M151" s="5">
        <f t="shared" si="60"/>
        <v>3604.8079999999973</v>
      </c>
      <c r="N151" s="5">
        <f t="shared" si="61"/>
        <v>4835301.0306714522</v>
      </c>
      <c r="O151" s="8">
        <f t="shared" si="45"/>
        <v>46.551289879949536</v>
      </c>
      <c r="P151" s="28">
        <f t="shared" si="46"/>
        <v>-12.112935286526408</v>
      </c>
      <c r="Q151" s="28">
        <f t="shared" si="47"/>
        <v>7221.7289352865209</v>
      </c>
    </row>
    <row r="152" spans="1:17" x14ac:dyDescent="0.3">
      <c r="A152">
        <f t="shared" si="48"/>
        <v>595000</v>
      </c>
      <c r="B152">
        <f t="shared" si="49"/>
        <v>586020</v>
      </c>
      <c r="C152">
        <f t="shared" si="50"/>
        <v>445500</v>
      </c>
      <c r="D152">
        <f t="shared" si="51"/>
        <v>595000</v>
      </c>
      <c r="E152">
        <f t="shared" si="52"/>
        <v>532476</v>
      </c>
      <c r="F152" s="5">
        <f t="shared" si="53"/>
        <v>542649.3600000001</v>
      </c>
      <c r="G152" s="5">
        <f t="shared" si="54"/>
        <v>566595</v>
      </c>
      <c r="H152" s="5">
        <f t="shared" si="55"/>
        <v>570260.7080000001</v>
      </c>
      <c r="I152" s="5">
        <f t="shared" si="56"/>
        <v>3665.7080000001006</v>
      </c>
      <c r="J152" s="5">
        <f t="shared" si="57"/>
        <v>26698.799999999999</v>
      </c>
      <c r="K152" s="5">
        <f t="shared" si="58"/>
        <v>50644.44</v>
      </c>
      <c r="L152" s="5">
        <f t="shared" si="59"/>
        <v>-53144.44</v>
      </c>
      <c r="M152" s="5">
        <f t="shared" si="60"/>
        <v>3665.7079999999987</v>
      </c>
      <c r="N152" s="5">
        <f t="shared" si="61"/>
        <v>4916020.3655950688</v>
      </c>
      <c r="O152" s="8">
        <f t="shared" si="45"/>
        <v>45.396092007618421</v>
      </c>
      <c r="P152" s="28">
        <f t="shared" si="46"/>
        <v>18.722022465197824</v>
      </c>
      <c r="Q152" s="28">
        <f t="shared" si="47"/>
        <v>7312.6939775348001</v>
      </c>
    </row>
    <row r="153" spans="1:17" x14ac:dyDescent="0.3">
      <c r="A153">
        <f t="shared" si="48"/>
        <v>600000</v>
      </c>
      <c r="B153">
        <f t="shared" si="49"/>
        <v>590970</v>
      </c>
      <c r="C153">
        <f t="shared" si="50"/>
        <v>449250</v>
      </c>
      <c r="D153">
        <f t="shared" si="51"/>
        <v>600000</v>
      </c>
      <c r="E153">
        <f t="shared" si="52"/>
        <v>536976</v>
      </c>
      <c r="F153" s="5">
        <f t="shared" si="53"/>
        <v>547234.8600000001</v>
      </c>
      <c r="G153" s="5">
        <f t="shared" si="54"/>
        <v>571357.5</v>
      </c>
      <c r="H153" s="5">
        <f t="shared" si="55"/>
        <v>575084.10800000001</v>
      </c>
      <c r="I153" s="5">
        <f t="shared" si="56"/>
        <v>3726.6080000000075</v>
      </c>
      <c r="J153" s="5">
        <f t="shared" si="57"/>
        <v>26926.799999999999</v>
      </c>
      <c r="K153" s="5">
        <f t="shared" si="58"/>
        <v>51049.440000000002</v>
      </c>
      <c r="L153" s="5">
        <f t="shared" si="59"/>
        <v>-53549.440000000002</v>
      </c>
      <c r="M153" s="5">
        <f t="shared" si="60"/>
        <v>3726.6080000000002</v>
      </c>
      <c r="N153" s="5">
        <f t="shared" si="61"/>
        <v>4997408.6134423036</v>
      </c>
      <c r="O153" s="8">
        <f t="shared" si="45"/>
        <v>44.284099803431332</v>
      </c>
      <c r="P153" s="28">
        <f t="shared" si="46"/>
        <v>49.556713773651154</v>
      </c>
      <c r="Q153" s="28">
        <f t="shared" si="47"/>
        <v>7403.6592862263496</v>
      </c>
    </row>
    <row r="154" spans="1:17" x14ac:dyDescent="0.3">
      <c r="A154">
        <f t="shared" si="48"/>
        <v>605000</v>
      </c>
      <c r="B154">
        <f t="shared" si="49"/>
        <v>595920</v>
      </c>
      <c r="C154">
        <f t="shared" si="50"/>
        <v>453000</v>
      </c>
      <c r="D154">
        <f t="shared" si="51"/>
        <v>605000</v>
      </c>
      <c r="E154">
        <f t="shared" si="52"/>
        <v>541476</v>
      </c>
      <c r="F154" s="5">
        <f t="shared" si="53"/>
        <v>551820.3600000001</v>
      </c>
      <c r="G154" s="5">
        <f t="shared" si="54"/>
        <v>576120</v>
      </c>
      <c r="H154" s="5">
        <f t="shared" si="55"/>
        <v>579907.50800000003</v>
      </c>
      <c r="I154" s="5">
        <f t="shared" si="56"/>
        <v>3787.5080000000307</v>
      </c>
      <c r="J154" s="5">
        <f t="shared" si="57"/>
        <v>27154.799999999999</v>
      </c>
      <c r="K154" s="5">
        <f t="shared" si="58"/>
        <v>51454.44</v>
      </c>
      <c r="L154" s="5">
        <f t="shared" si="59"/>
        <v>-53954.44</v>
      </c>
      <c r="M154" s="5">
        <f t="shared" si="60"/>
        <v>3787.5080000000016</v>
      </c>
      <c r="N154" s="5">
        <f t="shared" si="61"/>
        <v>5079465.7742131557</v>
      </c>
      <c r="O154" s="8">
        <f t="shared" si="45"/>
        <v>43.213311639613181</v>
      </c>
      <c r="P154" s="28">
        <f t="shared" si="46"/>
        <v>80.391145121525824</v>
      </c>
      <c r="Q154" s="28">
        <f t="shared" si="47"/>
        <v>7494.624854878477</v>
      </c>
    </row>
    <row r="155" spans="1:17" x14ac:dyDescent="0.3">
      <c r="A155">
        <f t="shared" si="48"/>
        <v>610000</v>
      </c>
      <c r="B155">
        <f t="shared" si="49"/>
        <v>600870</v>
      </c>
      <c r="C155">
        <f t="shared" si="50"/>
        <v>456750</v>
      </c>
      <c r="D155">
        <f t="shared" si="51"/>
        <v>610000</v>
      </c>
      <c r="E155">
        <f t="shared" si="52"/>
        <v>545976</v>
      </c>
      <c r="F155" s="5">
        <f t="shared" si="53"/>
        <v>556405.8600000001</v>
      </c>
      <c r="G155" s="5">
        <f t="shared" si="54"/>
        <v>580882.5</v>
      </c>
      <c r="H155" s="5">
        <f t="shared" si="55"/>
        <v>584730.90800000005</v>
      </c>
      <c r="I155" s="5">
        <f t="shared" si="56"/>
        <v>3848.408000000054</v>
      </c>
      <c r="J155" s="5">
        <f t="shared" si="57"/>
        <v>27382.799999999999</v>
      </c>
      <c r="K155" s="5">
        <f t="shared" si="58"/>
        <v>51859.44</v>
      </c>
      <c r="L155" s="5">
        <f t="shared" si="59"/>
        <v>-54359.44</v>
      </c>
      <c r="M155" s="5">
        <f t="shared" si="60"/>
        <v>3848.4079999999958</v>
      </c>
      <c r="N155" s="5">
        <f t="shared" si="61"/>
        <v>5162191.8479076233</v>
      </c>
      <c r="O155" s="8">
        <f t="shared" si="45"/>
        <v>42.181833810850947</v>
      </c>
      <c r="P155" s="28">
        <f t="shared" si="46"/>
        <v>111.22532278295057</v>
      </c>
      <c r="Q155" s="28">
        <f t="shared" si="47"/>
        <v>7585.590677217041</v>
      </c>
    </row>
    <row r="156" spans="1:17" x14ac:dyDescent="0.3">
      <c r="A156">
        <f t="shared" si="48"/>
        <v>615000</v>
      </c>
      <c r="B156">
        <f t="shared" si="49"/>
        <v>605820</v>
      </c>
      <c r="C156">
        <f t="shared" si="50"/>
        <v>460500</v>
      </c>
      <c r="D156">
        <f t="shared" si="51"/>
        <v>615000</v>
      </c>
      <c r="E156">
        <f t="shared" si="52"/>
        <v>550476</v>
      </c>
      <c r="F156" s="5">
        <f t="shared" si="53"/>
        <v>560991.3600000001</v>
      </c>
      <c r="G156" s="5">
        <f t="shared" si="54"/>
        <v>585645</v>
      </c>
      <c r="H156" s="5">
        <f t="shared" si="55"/>
        <v>589554.30800000008</v>
      </c>
      <c r="I156" s="5">
        <f t="shared" si="56"/>
        <v>3909.3080000000773</v>
      </c>
      <c r="J156" s="5">
        <f t="shared" si="57"/>
        <v>27610.799999999999</v>
      </c>
      <c r="K156" s="5">
        <f t="shared" si="58"/>
        <v>52264.44</v>
      </c>
      <c r="L156" s="5">
        <f t="shared" si="59"/>
        <v>-54764.44</v>
      </c>
      <c r="M156" s="5">
        <f t="shared" si="60"/>
        <v>3909.3079999999973</v>
      </c>
      <c r="N156" s="5">
        <f t="shared" si="61"/>
        <v>5245586.83452571</v>
      </c>
      <c r="O156" s="8">
        <f t="shared" si="45"/>
        <v>41.187874019413357</v>
      </c>
      <c r="P156" s="28">
        <f t="shared" si="46"/>
        <v>142.05925283183342</v>
      </c>
      <c r="Q156" s="28">
        <f t="shared" si="47"/>
        <v>7676.5567471681607</v>
      </c>
    </row>
    <row r="157" spans="1:17" x14ac:dyDescent="0.3">
      <c r="A157">
        <f t="shared" si="48"/>
        <v>620000</v>
      </c>
      <c r="B157">
        <f t="shared" si="49"/>
        <v>610770</v>
      </c>
      <c r="C157">
        <f t="shared" si="50"/>
        <v>464250</v>
      </c>
      <c r="D157">
        <f t="shared" si="51"/>
        <v>620000</v>
      </c>
      <c r="E157">
        <f t="shared" si="52"/>
        <v>554976</v>
      </c>
      <c r="F157" s="5">
        <f t="shared" si="53"/>
        <v>565576.8600000001</v>
      </c>
      <c r="G157" s="5">
        <f t="shared" si="54"/>
        <v>590407.5</v>
      </c>
      <c r="H157" s="5">
        <f t="shared" si="55"/>
        <v>594377.7080000001</v>
      </c>
      <c r="I157" s="5">
        <f t="shared" si="56"/>
        <v>3970.2080000001006</v>
      </c>
      <c r="J157" s="5">
        <f t="shared" si="57"/>
        <v>27838.799999999999</v>
      </c>
      <c r="K157" s="5">
        <f t="shared" si="58"/>
        <v>52669.440000000002</v>
      </c>
      <c r="L157" s="5">
        <f t="shared" si="59"/>
        <v>-55169.440000000002</v>
      </c>
      <c r="M157" s="5">
        <f t="shared" si="60"/>
        <v>3970.2079999999987</v>
      </c>
      <c r="N157" s="5">
        <f t="shared" si="61"/>
        <v>5329650.734067414</v>
      </c>
      <c r="O157" s="8">
        <f t="shared" si="45"/>
        <v>40.229735288215153</v>
      </c>
      <c r="P157" s="28">
        <f t="shared" si="46"/>
        <v>172.892941149747</v>
      </c>
      <c r="Q157" s="28">
        <f t="shared" si="47"/>
        <v>7767.5230588502509</v>
      </c>
    </row>
    <row r="158" spans="1:17" x14ac:dyDescent="0.3">
      <c r="A158">
        <f t="shared" si="48"/>
        <v>625000</v>
      </c>
      <c r="B158">
        <f t="shared" si="49"/>
        <v>615720</v>
      </c>
      <c r="C158">
        <f t="shared" si="50"/>
        <v>468000</v>
      </c>
      <c r="D158">
        <f t="shared" si="51"/>
        <v>625000</v>
      </c>
      <c r="E158">
        <f t="shared" si="52"/>
        <v>559476</v>
      </c>
      <c r="F158" s="5">
        <f t="shared" si="53"/>
        <v>570162.3600000001</v>
      </c>
      <c r="G158" s="5">
        <f t="shared" si="54"/>
        <v>595170</v>
      </c>
      <c r="H158" s="5">
        <f t="shared" si="55"/>
        <v>599201.10800000001</v>
      </c>
      <c r="I158" s="5">
        <f t="shared" si="56"/>
        <v>4031.1080000000075</v>
      </c>
      <c r="J158" s="5">
        <f t="shared" si="57"/>
        <v>28066.799999999999</v>
      </c>
      <c r="K158" s="5">
        <f t="shared" si="58"/>
        <v>53074.44</v>
      </c>
      <c r="L158" s="5">
        <f t="shared" si="59"/>
        <v>-55574.44</v>
      </c>
      <c r="M158" s="5">
        <f t="shared" si="60"/>
        <v>4031.1080000000002</v>
      </c>
      <c r="N158" s="5">
        <f t="shared" si="61"/>
        <v>5414383.5465327334</v>
      </c>
      <c r="O158" s="8">
        <f t="shared" si="45"/>
        <v>39.305810271991788</v>
      </c>
      <c r="P158" s="28">
        <f t="shared" si="46"/>
        <v>203.7263934335042</v>
      </c>
      <c r="Q158" s="28">
        <f t="shared" si="47"/>
        <v>7858.4896065664961</v>
      </c>
    </row>
    <row r="159" spans="1:17" x14ac:dyDescent="0.3">
      <c r="A159">
        <f t="shared" si="48"/>
        <v>630000</v>
      </c>
      <c r="B159">
        <f t="shared" si="49"/>
        <v>620670</v>
      </c>
      <c r="C159">
        <f t="shared" si="50"/>
        <v>471750</v>
      </c>
      <c r="D159">
        <f t="shared" si="51"/>
        <v>630000</v>
      </c>
      <c r="E159">
        <f t="shared" si="52"/>
        <v>563976</v>
      </c>
      <c r="F159" s="5">
        <f t="shared" si="53"/>
        <v>574747.8600000001</v>
      </c>
      <c r="G159" s="5">
        <f t="shared" si="54"/>
        <v>599932.5</v>
      </c>
      <c r="H159" s="5">
        <f t="shared" si="55"/>
        <v>604024.50800000003</v>
      </c>
      <c r="I159" s="5">
        <f t="shared" si="56"/>
        <v>4092.0080000000307</v>
      </c>
      <c r="J159" s="5">
        <f t="shared" si="57"/>
        <v>28294.799999999999</v>
      </c>
      <c r="K159" s="5">
        <f t="shared" si="58"/>
        <v>53479.44</v>
      </c>
      <c r="L159" s="5">
        <f t="shared" si="59"/>
        <v>-55979.44</v>
      </c>
      <c r="M159" s="5">
        <f t="shared" si="60"/>
        <v>4092.0080000000016</v>
      </c>
      <c r="N159" s="5">
        <f t="shared" si="61"/>
        <v>5499785.271921671</v>
      </c>
      <c r="O159" s="8">
        <f t="shared" si="45"/>
        <v>38.414575938906353</v>
      </c>
      <c r="P159" s="28">
        <f t="shared" si="46"/>
        <v>234.55961520234814</v>
      </c>
      <c r="Q159" s="28">
        <f t="shared" si="47"/>
        <v>7949.4563847976551</v>
      </c>
    </row>
    <row r="160" spans="1:17" x14ac:dyDescent="0.3">
      <c r="A160">
        <f t="shared" si="48"/>
        <v>635000</v>
      </c>
      <c r="B160">
        <f t="shared" si="49"/>
        <v>625620</v>
      </c>
      <c r="C160">
        <f t="shared" si="50"/>
        <v>475500</v>
      </c>
      <c r="D160">
        <f t="shared" si="51"/>
        <v>635000</v>
      </c>
      <c r="E160">
        <f t="shared" si="52"/>
        <v>568476</v>
      </c>
      <c r="F160" s="5">
        <f t="shared" si="53"/>
        <v>579333.3600000001</v>
      </c>
      <c r="G160" s="5">
        <f t="shared" si="54"/>
        <v>604695</v>
      </c>
      <c r="H160" s="5">
        <f t="shared" si="55"/>
        <v>608847.90800000005</v>
      </c>
      <c r="I160" s="5">
        <f t="shared" si="56"/>
        <v>4152.908000000054</v>
      </c>
      <c r="J160" s="5">
        <f t="shared" si="57"/>
        <v>28522.799999999999</v>
      </c>
      <c r="K160" s="5">
        <f t="shared" si="58"/>
        <v>53884.44</v>
      </c>
      <c r="L160" s="5">
        <f t="shared" si="59"/>
        <v>-56384.44</v>
      </c>
      <c r="M160" s="5">
        <f t="shared" si="60"/>
        <v>4152.9079999999958</v>
      </c>
      <c r="N160" s="5">
        <f t="shared" si="61"/>
        <v>5585855.9102342259</v>
      </c>
      <c r="O160" s="8">
        <f t="shared" si="45"/>
        <v>37.554588596896735</v>
      </c>
      <c r="P160" s="28">
        <f t="shared" si="46"/>
        <v>265.39261180480935</v>
      </c>
      <c r="Q160" s="28">
        <f t="shared" si="47"/>
        <v>8040.4233881951823</v>
      </c>
    </row>
    <row r="161" spans="1:17" x14ac:dyDescent="0.3">
      <c r="A161">
        <f t="shared" si="48"/>
        <v>640000</v>
      </c>
      <c r="B161">
        <f t="shared" si="49"/>
        <v>630570</v>
      </c>
      <c r="C161">
        <f t="shared" si="50"/>
        <v>479250</v>
      </c>
      <c r="D161">
        <f t="shared" si="51"/>
        <v>640000</v>
      </c>
      <c r="E161">
        <f t="shared" si="52"/>
        <v>572976</v>
      </c>
      <c r="F161" s="5">
        <f t="shared" si="53"/>
        <v>583918.8600000001</v>
      </c>
      <c r="G161" s="5">
        <f t="shared" si="54"/>
        <v>609457.5</v>
      </c>
      <c r="H161" s="5">
        <f t="shared" si="55"/>
        <v>613671.30800000008</v>
      </c>
      <c r="I161" s="5">
        <f t="shared" si="56"/>
        <v>4213.8080000000773</v>
      </c>
      <c r="J161" s="5">
        <f t="shared" si="57"/>
        <v>28750.799999999999</v>
      </c>
      <c r="K161" s="5">
        <f t="shared" si="58"/>
        <v>54289.440000000002</v>
      </c>
      <c r="L161" s="5">
        <f t="shared" si="59"/>
        <v>-56789.440000000002</v>
      </c>
      <c r="M161" s="5">
        <f t="shared" si="60"/>
        <v>4213.8079999999973</v>
      </c>
      <c r="N161" s="5">
        <f t="shared" si="61"/>
        <v>5672595.4614703991</v>
      </c>
      <c r="O161" s="8">
        <f t="shared" si="45"/>
        <v>36.724479240925291</v>
      </c>
      <c r="P161" s="28">
        <f t="shared" si="46"/>
        <v>296.22538842528138</v>
      </c>
      <c r="Q161" s="28">
        <f t="shared" si="47"/>
        <v>8131.3906115747131</v>
      </c>
    </row>
    <row r="162" spans="1:17" x14ac:dyDescent="0.3">
      <c r="A162">
        <f t="shared" si="48"/>
        <v>645000</v>
      </c>
      <c r="B162">
        <f t="shared" si="49"/>
        <v>635520</v>
      </c>
      <c r="C162">
        <f t="shared" si="50"/>
        <v>483000</v>
      </c>
      <c r="D162">
        <f t="shared" si="51"/>
        <v>645000</v>
      </c>
      <c r="E162">
        <f t="shared" si="52"/>
        <v>577476</v>
      </c>
      <c r="F162" s="5">
        <f t="shared" si="53"/>
        <v>588504.3600000001</v>
      </c>
      <c r="G162" s="5">
        <f t="shared" si="54"/>
        <v>614220</v>
      </c>
      <c r="H162" s="5">
        <f t="shared" si="55"/>
        <v>618494.7080000001</v>
      </c>
      <c r="I162" s="5">
        <f t="shared" si="56"/>
        <v>4274.7080000001006</v>
      </c>
      <c r="J162" s="5">
        <f t="shared" si="57"/>
        <v>28978.799999999999</v>
      </c>
      <c r="K162" s="5">
        <f t="shared" si="58"/>
        <v>54694.44</v>
      </c>
      <c r="L162" s="5">
        <f t="shared" si="59"/>
        <v>-57194.44</v>
      </c>
      <c r="M162" s="5">
        <f t="shared" si="60"/>
        <v>4274.7079999999987</v>
      </c>
      <c r="N162" s="5">
        <f t="shared" si="61"/>
        <v>5760003.9256301876</v>
      </c>
      <c r="O162" s="8">
        <f t="shared" si="45"/>
        <v>35.92294919901218</v>
      </c>
      <c r="P162" s="28">
        <f t="shared" si="46"/>
        <v>327.05795009022677</v>
      </c>
      <c r="Q162" s="28">
        <f t="shared" si="47"/>
        <v>8222.3580499097698</v>
      </c>
    </row>
    <row r="163" spans="1:17" x14ac:dyDescent="0.3">
      <c r="A163">
        <f t="shared" ref="A163:A194" si="62">$C$22 + (ROW() - 34)*$C$23</f>
        <v>650000</v>
      </c>
      <c r="B163">
        <f t="shared" ref="B163:B194" si="63">$D$3*A163-$E$3</f>
        <v>640470</v>
      </c>
      <c r="C163">
        <f t="shared" ref="C163:C194" si="64">$D$4*A163-$E$4</f>
        <v>486750</v>
      </c>
      <c r="D163">
        <f t="shared" ref="D163:D194" si="65">$D$5*A163-$E$5</f>
        <v>650000</v>
      </c>
      <c r="E163">
        <f t="shared" ref="E163:E194" si="66">$D$6*A163-$E$6</f>
        <v>581976</v>
      </c>
      <c r="F163" s="5">
        <f t="shared" ref="F163:F194" si="67">$C$8*B163 + (1 - $C$8)*E163</f>
        <v>593089.8600000001</v>
      </c>
      <c r="G163" s="5">
        <f t="shared" ref="G163:G194" si="68">$C$8*C163 + (1 - $C$8)*D163</f>
        <v>618982.5</v>
      </c>
      <c r="H163" s="5">
        <f t="shared" ref="H163:H194" si="69">$C$8*($F$10*B163 + (1 - $F$10)*C163) + (1 - $C$8)*($F$11*D163 + (1 -$F$11)*E163) - $C$14</f>
        <v>623318.10800000001</v>
      </c>
      <c r="I163" s="5">
        <f t="shared" ref="I163:I194" si="70">H163-G163</f>
        <v>4335.6080000000075</v>
      </c>
      <c r="J163" s="5">
        <f t="shared" ref="J163:J194" si="71" xml:space="preserve"> $C$8*(B163 - C163)</f>
        <v>29206.799999999999</v>
      </c>
      <c r="K163" s="5">
        <f t="shared" ref="K163:K194" si="72" xml:space="preserve"> (1 - $C$8)*(D163 - E163)</f>
        <v>55099.44</v>
      </c>
      <c r="L163" s="5">
        <f t="shared" ref="L163:L194" si="73" xml:space="preserve"> (1 - $C$8)*(E163 - D163) - $C$14</f>
        <v>-57599.44</v>
      </c>
      <c r="M163" s="5">
        <f t="shared" ref="M163:M194" si="74" xml:space="preserve"> $F$10*J163 + $F$11*K163 + L163</f>
        <v>4335.6080000000002</v>
      </c>
      <c r="N163" s="5">
        <f t="shared" ref="N163:N194" si="75" xml:space="preserve"> J163*J163*$G$10 + K163*K163*$G$11</f>
        <v>5848081.3027135935</v>
      </c>
      <c r="O163" s="8">
        <f t="shared" si="45"/>
        <v>35.148766056515285</v>
      </c>
      <c r="P163" s="28">
        <f t="shared" si="46"/>
        <v>357.89030167417241</v>
      </c>
      <c r="Q163" s="28">
        <f t="shared" si="47"/>
        <v>8313.3256983258289</v>
      </c>
    </row>
    <row r="164" spans="1:17" x14ac:dyDescent="0.3">
      <c r="A164">
        <f t="shared" si="62"/>
        <v>655000</v>
      </c>
      <c r="B164">
        <f t="shared" si="63"/>
        <v>645420</v>
      </c>
      <c r="C164">
        <f t="shared" si="64"/>
        <v>490500</v>
      </c>
      <c r="D164">
        <f t="shared" si="65"/>
        <v>655000</v>
      </c>
      <c r="E164">
        <f t="shared" si="66"/>
        <v>586476</v>
      </c>
      <c r="F164" s="5">
        <f t="shared" si="67"/>
        <v>597675.3600000001</v>
      </c>
      <c r="G164" s="5">
        <f t="shared" si="68"/>
        <v>623745</v>
      </c>
      <c r="H164" s="5">
        <f t="shared" si="69"/>
        <v>628141.50800000003</v>
      </c>
      <c r="I164" s="5">
        <f t="shared" si="70"/>
        <v>4396.5080000000307</v>
      </c>
      <c r="J164" s="5">
        <f t="shared" si="71"/>
        <v>29434.799999999999</v>
      </c>
      <c r="K164" s="5">
        <f t="shared" si="72"/>
        <v>55504.44</v>
      </c>
      <c r="L164" s="5">
        <f t="shared" si="73"/>
        <v>-58004.44</v>
      </c>
      <c r="M164" s="5">
        <f t="shared" si="74"/>
        <v>4396.5080000000016</v>
      </c>
      <c r="N164" s="5">
        <f t="shared" si="75"/>
        <v>5936827.5927206185</v>
      </c>
      <c r="O164" s="8">
        <f t="shared" ref="O164:O227" si="76" xml:space="preserve"> SQRT(N164/(2*PI()))*EXP(-M164*M164/(2*N164)) - M164*NORMDIST(-M164/SQRT(N164),0,1,1) - (M164 &lt; 0)</f>
        <v>34.400759839604802</v>
      </c>
      <c r="P164" s="28">
        <f t="shared" ref="P164:P227" si="77">M164 - NORMINV(1 - (1 - $C$32)/2,0,1)*SQRT(N164)</f>
        <v>388.72244790539298</v>
      </c>
      <c r="Q164" s="28">
        <f t="shared" ref="Q164:Q227" si="78">M164 + NORMINV(1 - (1 - $C$32)/2,0,1)*SQRT(N164)</f>
        <v>8404.2935520946103</v>
      </c>
    </row>
    <row r="165" spans="1:17" x14ac:dyDescent="0.3">
      <c r="A165">
        <f t="shared" si="62"/>
        <v>660000</v>
      </c>
      <c r="B165">
        <f t="shared" si="63"/>
        <v>650370</v>
      </c>
      <c r="C165">
        <f t="shared" si="64"/>
        <v>494250</v>
      </c>
      <c r="D165">
        <f t="shared" si="65"/>
        <v>660000</v>
      </c>
      <c r="E165">
        <f t="shared" si="66"/>
        <v>590976</v>
      </c>
      <c r="F165" s="5">
        <f t="shared" si="67"/>
        <v>602260.8600000001</v>
      </c>
      <c r="G165" s="5">
        <f t="shared" si="68"/>
        <v>628507.5</v>
      </c>
      <c r="H165" s="5">
        <f t="shared" si="69"/>
        <v>632964.90800000005</v>
      </c>
      <c r="I165" s="5">
        <f t="shared" si="70"/>
        <v>4457.408000000054</v>
      </c>
      <c r="J165" s="5">
        <f t="shared" si="71"/>
        <v>29662.799999999999</v>
      </c>
      <c r="K165" s="5">
        <f t="shared" si="72"/>
        <v>55909.440000000002</v>
      </c>
      <c r="L165" s="5">
        <f t="shared" si="73"/>
        <v>-58409.440000000002</v>
      </c>
      <c r="M165" s="5">
        <f t="shared" si="74"/>
        <v>4457.4079999999958</v>
      </c>
      <c r="N165" s="5">
        <f t="shared" si="75"/>
        <v>6026242.7956512589</v>
      </c>
      <c r="O165" s="8">
        <f t="shared" si="76"/>
        <v>33.67781944024668</v>
      </c>
      <c r="P165" s="28">
        <f t="shared" si="77"/>
        <v>419.5543933713584</v>
      </c>
      <c r="Q165" s="28">
        <f t="shared" si="78"/>
        <v>8495.2616066286337</v>
      </c>
    </row>
    <row r="166" spans="1:17" x14ac:dyDescent="0.3">
      <c r="A166">
        <f t="shared" si="62"/>
        <v>665000</v>
      </c>
      <c r="B166">
        <f t="shared" si="63"/>
        <v>655320</v>
      </c>
      <c r="C166">
        <f t="shared" si="64"/>
        <v>498000</v>
      </c>
      <c r="D166">
        <f t="shared" si="65"/>
        <v>665000</v>
      </c>
      <c r="E166">
        <f t="shared" si="66"/>
        <v>595476</v>
      </c>
      <c r="F166" s="5">
        <f t="shared" si="67"/>
        <v>606846.3600000001</v>
      </c>
      <c r="G166" s="5">
        <f t="shared" si="68"/>
        <v>633270</v>
      </c>
      <c r="H166" s="5">
        <f t="shared" si="69"/>
        <v>637788.30799999996</v>
      </c>
      <c r="I166" s="5">
        <f t="shared" si="70"/>
        <v>4518.3079999999609</v>
      </c>
      <c r="J166" s="5">
        <f t="shared" si="71"/>
        <v>29890.799999999999</v>
      </c>
      <c r="K166" s="5">
        <f t="shared" si="72"/>
        <v>56314.44</v>
      </c>
      <c r="L166" s="5">
        <f t="shared" si="73"/>
        <v>-58814.44</v>
      </c>
      <c r="M166" s="5">
        <f t="shared" si="74"/>
        <v>4518.3079999999973</v>
      </c>
      <c r="N166" s="5">
        <f t="shared" si="75"/>
        <v>6116326.9115055166</v>
      </c>
      <c r="O166" s="8">
        <f t="shared" si="76"/>
        <v>32.978889266269846</v>
      </c>
      <c r="P166" s="28">
        <f t="shared" si="77"/>
        <v>450.38614252395291</v>
      </c>
      <c r="Q166" s="28">
        <f t="shared" si="78"/>
        <v>8586.2298574760425</v>
      </c>
    </row>
    <row r="167" spans="1:17" x14ac:dyDescent="0.3">
      <c r="A167">
        <f t="shared" si="62"/>
        <v>670000</v>
      </c>
      <c r="B167">
        <f t="shared" si="63"/>
        <v>660270</v>
      </c>
      <c r="C167">
        <f t="shared" si="64"/>
        <v>501750</v>
      </c>
      <c r="D167">
        <f t="shared" si="65"/>
        <v>670000</v>
      </c>
      <c r="E167">
        <f t="shared" si="66"/>
        <v>599976</v>
      </c>
      <c r="F167" s="5">
        <f t="shared" si="67"/>
        <v>611431.8600000001</v>
      </c>
      <c r="G167" s="5">
        <f t="shared" si="68"/>
        <v>638032.5</v>
      </c>
      <c r="H167" s="5">
        <f t="shared" si="69"/>
        <v>642611.70799999998</v>
      </c>
      <c r="I167" s="5">
        <f t="shared" si="70"/>
        <v>4579.2079999999842</v>
      </c>
      <c r="J167" s="5">
        <f t="shared" si="71"/>
        <v>30118.799999999999</v>
      </c>
      <c r="K167" s="5">
        <f t="shared" si="72"/>
        <v>56719.44</v>
      </c>
      <c r="L167" s="5">
        <f t="shared" si="73"/>
        <v>-59219.44</v>
      </c>
      <c r="M167" s="5">
        <f t="shared" si="74"/>
        <v>4579.2079999999987</v>
      </c>
      <c r="N167" s="5">
        <f t="shared" si="75"/>
        <v>6207079.9402833926</v>
      </c>
      <c r="O167" s="8">
        <f t="shared" si="76"/>
        <v>32.302966101278258</v>
      </c>
      <c r="P167" s="28">
        <f t="shared" si="77"/>
        <v>481.21769968440822</v>
      </c>
      <c r="Q167" s="28">
        <f t="shared" si="78"/>
        <v>8677.1983003155892</v>
      </c>
    </row>
    <row r="168" spans="1:17" x14ac:dyDescent="0.3">
      <c r="A168">
        <f t="shared" si="62"/>
        <v>675000</v>
      </c>
      <c r="B168">
        <f t="shared" si="63"/>
        <v>665220</v>
      </c>
      <c r="C168">
        <f t="shared" si="64"/>
        <v>505500</v>
      </c>
      <c r="D168">
        <f t="shared" si="65"/>
        <v>675000</v>
      </c>
      <c r="E168">
        <f t="shared" si="66"/>
        <v>604476</v>
      </c>
      <c r="F168" s="5">
        <f t="shared" si="67"/>
        <v>616017.3600000001</v>
      </c>
      <c r="G168" s="5">
        <f t="shared" si="68"/>
        <v>642795</v>
      </c>
      <c r="H168" s="5">
        <f t="shared" si="69"/>
        <v>647435.10800000001</v>
      </c>
      <c r="I168" s="5">
        <f t="shared" si="70"/>
        <v>4640.1080000000075</v>
      </c>
      <c r="J168" s="5">
        <f t="shared" si="71"/>
        <v>30346.799999999999</v>
      </c>
      <c r="K168" s="5">
        <f t="shared" si="72"/>
        <v>57124.44</v>
      </c>
      <c r="L168" s="5">
        <f t="shared" si="73"/>
        <v>-59624.44</v>
      </c>
      <c r="M168" s="5">
        <f t="shared" si="74"/>
        <v>4640.1080000000002</v>
      </c>
      <c r="N168" s="5">
        <f t="shared" si="75"/>
        <v>6298501.8819848849</v>
      </c>
      <c r="O168" s="8">
        <f t="shared" si="76"/>
        <v>31.649096160243488</v>
      </c>
      <c r="P168" s="28">
        <f t="shared" si="77"/>
        <v>512.04906904809013</v>
      </c>
      <c r="Q168" s="28">
        <f t="shared" si="78"/>
        <v>8768.1669309519093</v>
      </c>
    </row>
    <row r="169" spans="1:17" x14ac:dyDescent="0.3">
      <c r="A169">
        <f t="shared" si="62"/>
        <v>680000</v>
      </c>
      <c r="B169">
        <f t="shared" si="63"/>
        <v>670170</v>
      </c>
      <c r="C169">
        <f t="shared" si="64"/>
        <v>509250</v>
      </c>
      <c r="D169">
        <f t="shared" si="65"/>
        <v>680000</v>
      </c>
      <c r="E169">
        <f t="shared" si="66"/>
        <v>608976</v>
      </c>
      <c r="F169" s="5">
        <f t="shared" si="67"/>
        <v>620602.8600000001</v>
      </c>
      <c r="G169" s="5">
        <f t="shared" si="68"/>
        <v>647557.5</v>
      </c>
      <c r="H169" s="5">
        <f t="shared" si="69"/>
        <v>652258.50799999991</v>
      </c>
      <c r="I169" s="5">
        <f t="shared" si="70"/>
        <v>4701.0079999999143</v>
      </c>
      <c r="J169" s="5">
        <f t="shared" si="71"/>
        <v>30574.799999999999</v>
      </c>
      <c r="K169" s="5">
        <f t="shared" si="72"/>
        <v>57529.440000000002</v>
      </c>
      <c r="L169" s="5">
        <f t="shared" si="73"/>
        <v>-60029.440000000002</v>
      </c>
      <c r="M169" s="5">
        <f t="shared" si="74"/>
        <v>4701.0080000000016</v>
      </c>
      <c r="N169" s="5">
        <f t="shared" si="75"/>
        <v>6390592.7366099935</v>
      </c>
      <c r="O169" s="8">
        <f t="shared" si="76"/>
        <v>31.016372327635565</v>
      </c>
      <c r="P169" s="28">
        <f t="shared" si="77"/>
        <v>542.88025468903743</v>
      </c>
      <c r="Q169" s="28">
        <f t="shared" si="78"/>
        <v>8859.1357453109667</v>
      </c>
    </row>
    <row r="170" spans="1:17" x14ac:dyDescent="0.3">
      <c r="A170">
        <f t="shared" si="62"/>
        <v>685000</v>
      </c>
      <c r="B170">
        <f t="shared" si="63"/>
        <v>675120</v>
      </c>
      <c r="C170">
        <f t="shared" si="64"/>
        <v>513000</v>
      </c>
      <c r="D170">
        <f t="shared" si="65"/>
        <v>685000</v>
      </c>
      <c r="E170">
        <f t="shared" si="66"/>
        <v>613476</v>
      </c>
      <c r="F170" s="5">
        <f t="shared" si="67"/>
        <v>625188.3600000001</v>
      </c>
      <c r="G170" s="5">
        <f t="shared" si="68"/>
        <v>652320</v>
      </c>
      <c r="H170" s="5">
        <f t="shared" si="69"/>
        <v>657081.90799999994</v>
      </c>
      <c r="I170" s="5">
        <f t="shared" si="70"/>
        <v>4761.9079999999376</v>
      </c>
      <c r="J170" s="5">
        <f t="shared" si="71"/>
        <v>30802.799999999999</v>
      </c>
      <c r="K170" s="5">
        <f t="shared" si="72"/>
        <v>57934.44</v>
      </c>
      <c r="L170" s="5">
        <f t="shared" si="73"/>
        <v>-60434.44</v>
      </c>
      <c r="M170" s="5">
        <f t="shared" si="74"/>
        <v>4761.9079999999958</v>
      </c>
      <c r="N170" s="5">
        <f t="shared" si="75"/>
        <v>6483352.5041587213</v>
      </c>
      <c r="O170" s="8">
        <f t="shared" si="76"/>
        <v>30.403931565871034</v>
      </c>
      <c r="P170" s="28">
        <f t="shared" si="77"/>
        <v>573.71126056430967</v>
      </c>
      <c r="Q170" s="28">
        <f t="shared" si="78"/>
        <v>8950.1047394356829</v>
      </c>
    </row>
    <row r="171" spans="1:17" x14ac:dyDescent="0.3">
      <c r="A171">
        <f t="shared" si="62"/>
        <v>690000</v>
      </c>
      <c r="B171">
        <f t="shared" si="63"/>
        <v>680070</v>
      </c>
      <c r="C171">
        <f t="shared" si="64"/>
        <v>516750</v>
      </c>
      <c r="D171">
        <f t="shared" si="65"/>
        <v>690000</v>
      </c>
      <c r="E171">
        <f t="shared" si="66"/>
        <v>617976</v>
      </c>
      <c r="F171" s="5">
        <f t="shared" si="67"/>
        <v>629773.8600000001</v>
      </c>
      <c r="G171" s="5">
        <f t="shared" si="68"/>
        <v>657082.5</v>
      </c>
      <c r="H171" s="5">
        <f t="shared" si="69"/>
        <v>661905.30799999996</v>
      </c>
      <c r="I171" s="5">
        <f t="shared" si="70"/>
        <v>4822.8079999999609</v>
      </c>
      <c r="J171" s="5">
        <f t="shared" si="71"/>
        <v>31030.799999999999</v>
      </c>
      <c r="K171" s="5">
        <f t="shared" si="72"/>
        <v>58339.44</v>
      </c>
      <c r="L171" s="5">
        <f t="shared" si="73"/>
        <v>-60839.44</v>
      </c>
      <c r="M171" s="5">
        <f t="shared" si="74"/>
        <v>4822.80799999999</v>
      </c>
      <c r="N171" s="5">
        <f t="shared" si="75"/>
        <v>6576781.1846310664</v>
      </c>
      <c r="O171" s="8">
        <f t="shared" si="76"/>
        <v>29.810952482732887</v>
      </c>
      <c r="P171" s="28">
        <f t="shared" si="77"/>
        <v>604.54209051817543</v>
      </c>
      <c r="Q171" s="28">
        <f t="shared" si="78"/>
        <v>9041.0739094818055</v>
      </c>
    </row>
    <row r="172" spans="1:17" x14ac:dyDescent="0.3">
      <c r="A172">
        <f t="shared" si="62"/>
        <v>695000</v>
      </c>
      <c r="B172">
        <f t="shared" si="63"/>
        <v>685020</v>
      </c>
      <c r="C172">
        <f t="shared" si="64"/>
        <v>520500</v>
      </c>
      <c r="D172">
        <f t="shared" si="65"/>
        <v>695000</v>
      </c>
      <c r="E172">
        <f t="shared" si="66"/>
        <v>622476</v>
      </c>
      <c r="F172" s="5">
        <f t="shared" si="67"/>
        <v>634359.3600000001</v>
      </c>
      <c r="G172" s="5">
        <f t="shared" si="68"/>
        <v>661845</v>
      </c>
      <c r="H172" s="5">
        <f t="shared" si="69"/>
        <v>666728.70799999998</v>
      </c>
      <c r="I172" s="5">
        <f t="shared" si="70"/>
        <v>4883.7079999999842</v>
      </c>
      <c r="J172" s="5">
        <f t="shared" si="71"/>
        <v>31258.799999999999</v>
      </c>
      <c r="K172" s="5">
        <f t="shared" si="72"/>
        <v>58744.44</v>
      </c>
      <c r="L172" s="5">
        <f t="shared" si="73"/>
        <v>-61244.44</v>
      </c>
      <c r="M172" s="5">
        <f t="shared" si="74"/>
        <v>4883.7079999999987</v>
      </c>
      <c r="N172" s="5">
        <f t="shared" si="75"/>
        <v>6670878.7780270278</v>
      </c>
      <c r="O172" s="8">
        <f t="shared" si="76"/>
        <v>29.236653047213395</v>
      </c>
      <c r="P172" s="28">
        <f t="shared" si="77"/>
        <v>635.37274828609679</v>
      </c>
      <c r="Q172" s="28">
        <f t="shared" si="78"/>
        <v>9132.0432517139016</v>
      </c>
    </row>
    <row r="173" spans="1:17" x14ac:dyDescent="0.3">
      <c r="A173">
        <f t="shared" si="62"/>
        <v>700000</v>
      </c>
      <c r="B173">
        <f t="shared" si="63"/>
        <v>689970</v>
      </c>
      <c r="C173">
        <f t="shared" si="64"/>
        <v>524250</v>
      </c>
      <c r="D173">
        <f t="shared" si="65"/>
        <v>700000</v>
      </c>
      <c r="E173">
        <f t="shared" si="66"/>
        <v>626976</v>
      </c>
      <c r="F173" s="5">
        <f t="shared" si="67"/>
        <v>638944.8600000001</v>
      </c>
      <c r="G173" s="5">
        <f t="shared" si="68"/>
        <v>666607.5</v>
      </c>
      <c r="H173" s="5">
        <f t="shared" si="69"/>
        <v>671552.10800000001</v>
      </c>
      <c r="I173" s="5">
        <f t="shared" si="70"/>
        <v>4944.6080000000075</v>
      </c>
      <c r="J173" s="5">
        <f t="shared" si="71"/>
        <v>31486.799999999999</v>
      </c>
      <c r="K173" s="5">
        <f t="shared" si="72"/>
        <v>59149.440000000002</v>
      </c>
      <c r="L173" s="5">
        <f t="shared" si="73"/>
        <v>-61649.440000000002</v>
      </c>
      <c r="M173" s="5">
        <f t="shared" si="74"/>
        <v>4944.6080000000075</v>
      </c>
      <c r="N173" s="5">
        <f t="shared" si="75"/>
        <v>6765645.2843466047</v>
      </c>
      <c r="O173" s="8">
        <f t="shared" si="76"/>
        <v>28.680288443976622</v>
      </c>
      <c r="P173" s="28">
        <f t="shared" si="77"/>
        <v>666.2032374985165</v>
      </c>
      <c r="Q173" s="28">
        <f t="shared" si="78"/>
        <v>9223.0127625014975</v>
      </c>
    </row>
    <row r="174" spans="1:17" x14ac:dyDescent="0.3">
      <c r="A174">
        <f t="shared" si="62"/>
        <v>705000</v>
      </c>
      <c r="B174">
        <f t="shared" si="63"/>
        <v>694920</v>
      </c>
      <c r="C174">
        <f t="shared" si="64"/>
        <v>528000</v>
      </c>
      <c r="D174">
        <f t="shared" si="65"/>
        <v>705000</v>
      </c>
      <c r="E174">
        <f t="shared" si="66"/>
        <v>631476</v>
      </c>
      <c r="F174" s="5">
        <f t="shared" si="67"/>
        <v>643530.3600000001</v>
      </c>
      <c r="G174" s="5">
        <f t="shared" si="68"/>
        <v>671370</v>
      </c>
      <c r="H174" s="5">
        <f t="shared" si="69"/>
        <v>676375.50799999991</v>
      </c>
      <c r="I174" s="5">
        <f t="shared" si="70"/>
        <v>5005.5079999999143</v>
      </c>
      <c r="J174" s="5">
        <f t="shared" si="71"/>
        <v>31714.799999999999</v>
      </c>
      <c r="K174" s="5">
        <f t="shared" si="72"/>
        <v>59554.44</v>
      </c>
      <c r="L174" s="5">
        <f t="shared" si="73"/>
        <v>-62054.44</v>
      </c>
      <c r="M174" s="5">
        <f t="shared" si="74"/>
        <v>5005.5080000000016</v>
      </c>
      <c r="N174" s="5">
        <f t="shared" si="75"/>
        <v>6861080.7035898007</v>
      </c>
      <c r="O174" s="8">
        <f t="shared" si="76"/>
        <v>28.141149057320348</v>
      </c>
      <c r="P174" s="28">
        <f t="shared" si="77"/>
        <v>697.03356168454138</v>
      </c>
      <c r="Q174" s="28">
        <f t="shared" si="78"/>
        <v>9313.9824383154628</v>
      </c>
    </row>
    <row r="175" spans="1:17" x14ac:dyDescent="0.3">
      <c r="A175">
        <f t="shared" si="62"/>
        <v>710000</v>
      </c>
      <c r="B175">
        <f t="shared" si="63"/>
        <v>699870</v>
      </c>
      <c r="C175">
        <f t="shared" si="64"/>
        <v>531750</v>
      </c>
      <c r="D175">
        <f t="shared" si="65"/>
        <v>710000</v>
      </c>
      <c r="E175">
        <f t="shared" si="66"/>
        <v>635976</v>
      </c>
      <c r="F175" s="5">
        <f t="shared" si="67"/>
        <v>648115.8600000001</v>
      </c>
      <c r="G175" s="5">
        <f t="shared" si="68"/>
        <v>676132.5</v>
      </c>
      <c r="H175" s="5">
        <f t="shared" si="69"/>
        <v>681198.90799999994</v>
      </c>
      <c r="I175" s="5">
        <f t="shared" si="70"/>
        <v>5066.4079999999376</v>
      </c>
      <c r="J175" s="5">
        <f t="shared" si="71"/>
        <v>31942.799999999999</v>
      </c>
      <c r="K175" s="5">
        <f t="shared" si="72"/>
        <v>59959.44</v>
      </c>
      <c r="L175" s="5">
        <f t="shared" si="73"/>
        <v>-62459.44</v>
      </c>
      <c r="M175" s="5">
        <f t="shared" si="74"/>
        <v>5066.4079999999958</v>
      </c>
      <c r="N175" s="5">
        <f t="shared" si="75"/>
        <v>6957185.0357566141</v>
      </c>
      <c r="O175" s="8">
        <f t="shared" si="76"/>
        <v>27.618558576161405</v>
      </c>
      <c r="P175" s="28">
        <f t="shared" si="77"/>
        <v>727.86372427549304</v>
      </c>
      <c r="Q175" s="28">
        <f t="shared" si="78"/>
        <v>9404.9522757244995</v>
      </c>
    </row>
    <row r="176" spans="1:17" x14ac:dyDescent="0.3">
      <c r="A176">
        <f t="shared" si="62"/>
        <v>715000</v>
      </c>
      <c r="B176">
        <f t="shared" si="63"/>
        <v>704820</v>
      </c>
      <c r="C176">
        <f t="shared" si="64"/>
        <v>535500</v>
      </c>
      <c r="D176">
        <f t="shared" si="65"/>
        <v>715000</v>
      </c>
      <c r="E176">
        <f t="shared" si="66"/>
        <v>640476</v>
      </c>
      <c r="F176" s="5">
        <f t="shared" si="67"/>
        <v>652701.3600000001</v>
      </c>
      <c r="G176" s="5">
        <f t="shared" si="68"/>
        <v>680895</v>
      </c>
      <c r="H176" s="5">
        <f t="shared" si="69"/>
        <v>686022.30799999996</v>
      </c>
      <c r="I176" s="5">
        <f t="shared" si="70"/>
        <v>5127.3079999999609</v>
      </c>
      <c r="J176" s="5">
        <f t="shared" si="71"/>
        <v>32170.799999999999</v>
      </c>
      <c r="K176" s="5">
        <f t="shared" si="72"/>
        <v>60364.44</v>
      </c>
      <c r="L176" s="5">
        <f t="shared" si="73"/>
        <v>-62864.44</v>
      </c>
      <c r="M176" s="5">
        <f t="shared" si="74"/>
        <v>5127.30799999999</v>
      </c>
      <c r="N176" s="5">
        <f t="shared" si="75"/>
        <v>7053958.2808470447</v>
      </c>
      <c r="O176" s="8">
        <f t="shared" si="76"/>
        <v>27.111872212162467</v>
      </c>
      <c r="P176" s="28">
        <f t="shared" si="77"/>
        <v>758.69372860822023</v>
      </c>
      <c r="Q176" s="28">
        <f t="shared" si="78"/>
        <v>9495.9222713917588</v>
      </c>
    </row>
    <row r="177" spans="1:17" x14ac:dyDescent="0.3">
      <c r="A177">
        <f t="shared" si="62"/>
        <v>720000</v>
      </c>
      <c r="B177">
        <f t="shared" si="63"/>
        <v>709770</v>
      </c>
      <c r="C177">
        <f t="shared" si="64"/>
        <v>539250</v>
      </c>
      <c r="D177">
        <f t="shared" si="65"/>
        <v>720000</v>
      </c>
      <c r="E177">
        <f t="shared" si="66"/>
        <v>644976</v>
      </c>
      <c r="F177" s="5">
        <f t="shared" si="67"/>
        <v>657286.8600000001</v>
      </c>
      <c r="G177" s="5">
        <f t="shared" si="68"/>
        <v>685657.5</v>
      </c>
      <c r="H177" s="5">
        <f t="shared" si="69"/>
        <v>690845.70799999998</v>
      </c>
      <c r="I177" s="5">
        <f t="shared" si="70"/>
        <v>5188.2079999999842</v>
      </c>
      <c r="J177" s="5">
        <f t="shared" si="71"/>
        <v>32398.799999999999</v>
      </c>
      <c r="K177" s="5">
        <f t="shared" si="72"/>
        <v>60769.440000000002</v>
      </c>
      <c r="L177" s="5">
        <f t="shared" si="73"/>
        <v>-63269.440000000002</v>
      </c>
      <c r="M177" s="5">
        <f t="shared" si="74"/>
        <v>5188.2079999999987</v>
      </c>
      <c r="N177" s="5">
        <f t="shared" si="75"/>
        <v>7151400.4388610926</v>
      </c>
      <c r="O177" s="8">
        <f t="shared" si="76"/>
        <v>26.620475023651721</v>
      </c>
      <c r="P177" s="28">
        <f t="shared" si="77"/>
        <v>789.52357792836392</v>
      </c>
      <c r="Q177" s="28">
        <f t="shared" si="78"/>
        <v>9586.8924220716326</v>
      </c>
    </row>
    <row r="178" spans="1:17" x14ac:dyDescent="0.3">
      <c r="A178">
        <f t="shared" si="62"/>
        <v>725000</v>
      </c>
      <c r="B178">
        <f t="shared" si="63"/>
        <v>714720</v>
      </c>
      <c r="C178">
        <f t="shared" si="64"/>
        <v>543000</v>
      </c>
      <c r="D178">
        <f t="shared" si="65"/>
        <v>725000</v>
      </c>
      <c r="E178">
        <f t="shared" si="66"/>
        <v>649476</v>
      </c>
      <c r="F178" s="5">
        <f t="shared" si="67"/>
        <v>661872.3600000001</v>
      </c>
      <c r="G178" s="5">
        <f t="shared" si="68"/>
        <v>690420</v>
      </c>
      <c r="H178" s="5">
        <f t="shared" si="69"/>
        <v>695669.10800000001</v>
      </c>
      <c r="I178" s="5">
        <f t="shared" si="70"/>
        <v>5249.1080000000075</v>
      </c>
      <c r="J178" s="5">
        <f t="shared" si="71"/>
        <v>32626.799999999999</v>
      </c>
      <c r="K178" s="5">
        <f t="shared" si="72"/>
        <v>61174.44</v>
      </c>
      <c r="L178" s="5">
        <f t="shared" si="73"/>
        <v>-63674.44</v>
      </c>
      <c r="M178" s="5">
        <f t="shared" si="74"/>
        <v>5249.1080000000075</v>
      </c>
      <c r="N178" s="5">
        <f t="shared" si="75"/>
        <v>7249511.5097987559</v>
      </c>
      <c r="O178" s="8">
        <f t="shared" si="76"/>
        <v>26.143780338514773</v>
      </c>
      <c r="P178" s="28">
        <f t="shared" si="77"/>
        <v>820.35327539339869</v>
      </c>
      <c r="Q178" s="28">
        <f t="shared" si="78"/>
        <v>9677.8627246066171</v>
      </c>
    </row>
    <row r="179" spans="1:17" x14ac:dyDescent="0.3">
      <c r="A179">
        <f t="shared" si="62"/>
        <v>730000</v>
      </c>
      <c r="B179">
        <f t="shared" si="63"/>
        <v>719670</v>
      </c>
      <c r="C179">
        <f t="shared" si="64"/>
        <v>546750</v>
      </c>
      <c r="D179">
        <f t="shared" si="65"/>
        <v>730000</v>
      </c>
      <c r="E179">
        <f t="shared" si="66"/>
        <v>653976</v>
      </c>
      <c r="F179" s="5">
        <f t="shared" si="67"/>
        <v>666457.8600000001</v>
      </c>
      <c r="G179" s="5">
        <f t="shared" si="68"/>
        <v>695182.5</v>
      </c>
      <c r="H179" s="5">
        <f t="shared" si="69"/>
        <v>700492.50799999991</v>
      </c>
      <c r="I179" s="5">
        <f t="shared" si="70"/>
        <v>5310.0079999999143</v>
      </c>
      <c r="J179" s="5">
        <f t="shared" si="71"/>
        <v>32854.800000000003</v>
      </c>
      <c r="K179" s="5">
        <f t="shared" si="72"/>
        <v>61579.44</v>
      </c>
      <c r="L179" s="5">
        <f t="shared" si="73"/>
        <v>-64079.44</v>
      </c>
      <c r="M179" s="5">
        <f t="shared" si="74"/>
        <v>5310.0080000000016</v>
      </c>
      <c r="N179" s="5">
        <f t="shared" si="75"/>
        <v>7348291.4936600383</v>
      </c>
      <c r="O179" s="8">
        <f t="shared" si="76"/>
        <v>25.681228269692895</v>
      </c>
      <c r="P179" s="28">
        <f t="shared" si="77"/>
        <v>851.18282407564129</v>
      </c>
      <c r="Q179" s="28">
        <f t="shared" si="78"/>
        <v>9768.8331759243629</v>
      </c>
    </row>
    <row r="180" spans="1:17" x14ac:dyDescent="0.3">
      <c r="A180">
        <f t="shared" si="62"/>
        <v>735000</v>
      </c>
      <c r="B180">
        <f t="shared" si="63"/>
        <v>724620</v>
      </c>
      <c r="C180">
        <f t="shared" si="64"/>
        <v>550500</v>
      </c>
      <c r="D180">
        <f t="shared" si="65"/>
        <v>735000</v>
      </c>
      <c r="E180">
        <f t="shared" si="66"/>
        <v>658476</v>
      </c>
      <c r="F180" s="5">
        <f t="shared" si="67"/>
        <v>671043.3600000001</v>
      </c>
      <c r="G180" s="5">
        <f t="shared" si="68"/>
        <v>699945</v>
      </c>
      <c r="H180" s="5">
        <f t="shared" si="69"/>
        <v>705315.90799999994</v>
      </c>
      <c r="I180" s="5">
        <f t="shared" si="70"/>
        <v>5370.9079999999376</v>
      </c>
      <c r="J180" s="5">
        <f t="shared" si="71"/>
        <v>33082.800000000003</v>
      </c>
      <c r="K180" s="5">
        <f t="shared" si="72"/>
        <v>61984.44</v>
      </c>
      <c r="L180" s="5">
        <f t="shared" si="73"/>
        <v>-64484.44</v>
      </c>
      <c r="M180" s="5">
        <f t="shared" si="74"/>
        <v>5370.9079999999958</v>
      </c>
      <c r="N180" s="5">
        <f t="shared" si="75"/>
        <v>7447740.3904449381</v>
      </c>
      <c r="O180" s="8">
        <f t="shared" si="76"/>
        <v>25.232284317366975</v>
      </c>
      <c r="P180" s="28">
        <f t="shared" si="77"/>
        <v>882.01222696512832</v>
      </c>
      <c r="Q180" s="28">
        <f t="shared" si="78"/>
        <v>9859.8037730348624</v>
      </c>
    </row>
    <row r="181" spans="1:17" x14ac:dyDescent="0.3">
      <c r="A181">
        <f t="shared" si="62"/>
        <v>740000</v>
      </c>
      <c r="B181">
        <f t="shared" si="63"/>
        <v>729570</v>
      </c>
      <c r="C181">
        <f t="shared" si="64"/>
        <v>554250</v>
      </c>
      <c r="D181">
        <f t="shared" si="65"/>
        <v>740000</v>
      </c>
      <c r="E181">
        <f t="shared" si="66"/>
        <v>662976</v>
      </c>
      <c r="F181" s="5">
        <f t="shared" si="67"/>
        <v>675628.8600000001</v>
      </c>
      <c r="G181" s="5">
        <f t="shared" si="68"/>
        <v>704707.5</v>
      </c>
      <c r="H181" s="5">
        <f t="shared" si="69"/>
        <v>710139.30799999996</v>
      </c>
      <c r="I181" s="5">
        <f t="shared" si="70"/>
        <v>5431.8079999999609</v>
      </c>
      <c r="J181" s="5">
        <f t="shared" si="71"/>
        <v>33310.800000000003</v>
      </c>
      <c r="K181" s="5">
        <f t="shared" si="72"/>
        <v>62389.440000000002</v>
      </c>
      <c r="L181" s="5">
        <f t="shared" si="73"/>
        <v>-64889.440000000002</v>
      </c>
      <c r="M181" s="5">
        <f t="shared" si="74"/>
        <v>5431.8080000000045</v>
      </c>
      <c r="N181" s="5">
        <f t="shared" si="75"/>
        <v>7547858.2001534542</v>
      </c>
      <c r="O181" s="8">
        <f t="shared" si="76"/>
        <v>24.796438052314642</v>
      </c>
      <c r="P181" s="28">
        <f t="shared" si="77"/>
        <v>912.84148697232467</v>
      </c>
      <c r="Q181" s="28">
        <f t="shared" si="78"/>
        <v>9950.7745130276853</v>
      </c>
    </row>
    <row r="182" spans="1:17" x14ac:dyDescent="0.3">
      <c r="A182">
        <f t="shared" si="62"/>
        <v>745000</v>
      </c>
      <c r="B182">
        <f t="shared" si="63"/>
        <v>734520</v>
      </c>
      <c r="C182">
        <f t="shared" si="64"/>
        <v>558000</v>
      </c>
      <c r="D182">
        <f t="shared" si="65"/>
        <v>745000</v>
      </c>
      <c r="E182">
        <f t="shared" si="66"/>
        <v>667476</v>
      </c>
      <c r="F182" s="5">
        <f t="shared" si="67"/>
        <v>680214.3600000001</v>
      </c>
      <c r="G182" s="5">
        <f t="shared" si="68"/>
        <v>709470</v>
      </c>
      <c r="H182" s="5">
        <f t="shared" si="69"/>
        <v>714962.70799999998</v>
      </c>
      <c r="I182" s="5">
        <f t="shared" si="70"/>
        <v>5492.7079999999842</v>
      </c>
      <c r="J182" s="5">
        <f t="shared" si="71"/>
        <v>33538.800000000003</v>
      </c>
      <c r="K182" s="5">
        <f t="shared" si="72"/>
        <v>62794.44</v>
      </c>
      <c r="L182" s="5">
        <f t="shared" si="73"/>
        <v>-65294.44</v>
      </c>
      <c r="M182" s="5">
        <f t="shared" si="74"/>
        <v>5492.7079999999987</v>
      </c>
      <c r="N182" s="5">
        <f t="shared" si="75"/>
        <v>7648644.9227855885</v>
      </c>
      <c r="O182" s="8">
        <f t="shared" si="76"/>
        <v>24.373201875296019</v>
      </c>
      <c r="P182" s="28">
        <f t="shared" si="77"/>
        <v>943.67060693070744</v>
      </c>
      <c r="Q182" s="28">
        <f t="shared" si="78"/>
        <v>10041.74539306929</v>
      </c>
    </row>
    <row r="183" spans="1:17" x14ac:dyDescent="0.3">
      <c r="A183">
        <f t="shared" si="62"/>
        <v>750000</v>
      </c>
      <c r="B183">
        <f t="shared" si="63"/>
        <v>739470</v>
      </c>
      <c r="C183">
        <f t="shared" si="64"/>
        <v>561750</v>
      </c>
      <c r="D183">
        <f t="shared" si="65"/>
        <v>750000</v>
      </c>
      <c r="E183">
        <f t="shared" si="66"/>
        <v>671976</v>
      </c>
      <c r="F183" s="5">
        <f t="shared" si="67"/>
        <v>684799.8600000001</v>
      </c>
      <c r="G183" s="5">
        <f t="shared" si="68"/>
        <v>714232.5</v>
      </c>
      <c r="H183" s="5">
        <f t="shared" si="69"/>
        <v>719786.10800000001</v>
      </c>
      <c r="I183" s="5">
        <f t="shared" si="70"/>
        <v>5553.6080000000075</v>
      </c>
      <c r="J183" s="5">
        <f t="shared" si="71"/>
        <v>33766.800000000003</v>
      </c>
      <c r="K183" s="5">
        <f t="shared" si="72"/>
        <v>63199.44</v>
      </c>
      <c r="L183" s="5">
        <f t="shared" si="73"/>
        <v>-65699.44</v>
      </c>
      <c r="M183" s="5">
        <f t="shared" si="74"/>
        <v>5553.6080000000075</v>
      </c>
      <c r="N183" s="5">
        <f t="shared" si="75"/>
        <v>7750100.5583413383</v>
      </c>
      <c r="O183" s="8">
        <f t="shared" si="76"/>
        <v>23.962109847676274</v>
      </c>
      <c r="P183" s="28">
        <f t="shared" si="77"/>
        <v>974.49958959939795</v>
      </c>
      <c r="Q183" s="28">
        <f t="shared" si="78"/>
        <v>10132.716410400617</v>
      </c>
    </row>
    <row r="184" spans="1:17" x14ac:dyDescent="0.3">
      <c r="A184">
        <f t="shared" si="62"/>
        <v>755000</v>
      </c>
      <c r="B184">
        <f t="shared" si="63"/>
        <v>744420</v>
      </c>
      <c r="C184">
        <f t="shared" si="64"/>
        <v>565500</v>
      </c>
      <c r="D184">
        <f t="shared" si="65"/>
        <v>755000</v>
      </c>
      <c r="E184">
        <f t="shared" si="66"/>
        <v>676476</v>
      </c>
      <c r="F184" s="5">
        <f t="shared" si="67"/>
        <v>689385.3600000001</v>
      </c>
      <c r="G184" s="5">
        <f t="shared" si="68"/>
        <v>718995</v>
      </c>
      <c r="H184" s="5">
        <f t="shared" si="69"/>
        <v>724609.50800000003</v>
      </c>
      <c r="I184" s="5">
        <f t="shared" si="70"/>
        <v>5614.5080000000307</v>
      </c>
      <c r="J184" s="5">
        <f t="shared" si="71"/>
        <v>33994.800000000003</v>
      </c>
      <c r="K184" s="5">
        <f t="shared" si="72"/>
        <v>63604.44</v>
      </c>
      <c r="L184" s="5">
        <f t="shared" si="73"/>
        <v>-66104.44</v>
      </c>
      <c r="M184" s="5">
        <f t="shared" si="74"/>
        <v>5614.5080000000016</v>
      </c>
      <c r="N184" s="5">
        <f t="shared" si="75"/>
        <v>7852225.1068207063</v>
      </c>
      <c r="O184" s="8">
        <f t="shared" si="76"/>
        <v>23.562716588822994</v>
      </c>
      <c r="P184" s="28">
        <f t="shared" si="77"/>
        <v>1005.3284376654638</v>
      </c>
      <c r="Q184" s="28">
        <f t="shared" si="78"/>
        <v>10223.68756233454</v>
      </c>
    </row>
    <row r="185" spans="1:17" x14ac:dyDescent="0.3">
      <c r="A185">
        <f t="shared" si="62"/>
        <v>760000</v>
      </c>
      <c r="B185">
        <f t="shared" si="63"/>
        <v>749370</v>
      </c>
      <c r="C185">
        <f t="shared" si="64"/>
        <v>569250</v>
      </c>
      <c r="D185">
        <f t="shared" si="65"/>
        <v>760000</v>
      </c>
      <c r="E185">
        <f t="shared" si="66"/>
        <v>680976</v>
      </c>
      <c r="F185" s="5">
        <f t="shared" si="67"/>
        <v>693970.8600000001</v>
      </c>
      <c r="G185" s="5">
        <f t="shared" si="68"/>
        <v>723757.5</v>
      </c>
      <c r="H185" s="5">
        <f t="shared" si="69"/>
        <v>729432.90800000005</v>
      </c>
      <c r="I185" s="5">
        <f t="shared" si="70"/>
        <v>5675.408000000054</v>
      </c>
      <c r="J185" s="5">
        <f t="shared" si="71"/>
        <v>34222.800000000003</v>
      </c>
      <c r="K185" s="5">
        <f t="shared" si="72"/>
        <v>64009.440000000002</v>
      </c>
      <c r="L185" s="5">
        <f t="shared" si="73"/>
        <v>-66509.440000000002</v>
      </c>
      <c r="M185" s="5">
        <f t="shared" si="74"/>
        <v>5675.4079999999958</v>
      </c>
      <c r="N185" s="5">
        <f t="shared" si="75"/>
        <v>7955018.5682236906</v>
      </c>
      <c r="O185" s="8">
        <f t="shared" si="76"/>
        <v>23.174596236105643</v>
      </c>
      <c r="P185" s="28">
        <f t="shared" si="77"/>
        <v>1036.1571537463624</v>
      </c>
      <c r="Q185" s="28">
        <f t="shared" si="78"/>
        <v>10314.658846253629</v>
      </c>
    </row>
    <row r="186" spans="1:17" x14ac:dyDescent="0.3">
      <c r="A186">
        <f t="shared" si="62"/>
        <v>765000</v>
      </c>
      <c r="B186">
        <f t="shared" si="63"/>
        <v>754320</v>
      </c>
      <c r="C186">
        <f t="shared" si="64"/>
        <v>573000</v>
      </c>
      <c r="D186">
        <f t="shared" si="65"/>
        <v>765000</v>
      </c>
      <c r="E186">
        <f t="shared" si="66"/>
        <v>685476</v>
      </c>
      <c r="F186" s="5">
        <f t="shared" si="67"/>
        <v>698556.3600000001</v>
      </c>
      <c r="G186" s="5">
        <f t="shared" si="68"/>
        <v>728520</v>
      </c>
      <c r="H186" s="5">
        <f t="shared" si="69"/>
        <v>734256.30800000008</v>
      </c>
      <c r="I186" s="5">
        <f t="shared" si="70"/>
        <v>5736.3080000000773</v>
      </c>
      <c r="J186" s="5">
        <f t="shared" si="71"/>
        <v>34450.800000000003</v>
      </c>
      <c r="K186" s="5">
        <f t="shared" si="72"/>
        <v>64414.44</v>
      </c>
      <c r="L186" s="5">
        <f t="shared" si="73"/>
        <v>-66914.44</v>
      </c>
      <c r="M186" s="5">
        <f t="shared" si="74"/>
        <v>5736.3080000000045</v>
      </c>
      <c r="N186" s="5">
        <f t="shared" si="75"/>
        <v>8058480.9425502932</v>
      </c>
      <c r="O186" s="8">
        <f t="shared" si="76"/>
        <v>22.79734146361551</v>
      </c>
      <c r="P186" s="28">
        <f t="shared" si="77"/>
        <v>1066.9857403921324</v>
      </c>
      <c r="Q186" s="28">
        <f t="shared" si="78"/>
        <v>10405.630259607877</v>
      </c>
    </row>
    <row r="187" spans="1:17" x14ac:dyDescent="0.3">
      <c r="A187">
        <f t="shared" si="62"/>
        <v>770000</v>
      </c>
      <c r="B187">
        <f t="shared" si="63"/>
        <v>759270</v>
      </c>
      <c r="C187">
        <f t="shared" si="64"/>
        <v>576750</v>
      </c>
      <c r="D187">
        <f t="shared" si="65"/>
        <v>770000</v>
      </c>
      <c r="E187">
        <f t="shared" si="66"/>
        <v>689976</v>
      </c>
      <c r="F187" s="5">
        <f t="shared" si="67"/>
        <v>703141.8600000001</v>
      </c>
      <c r="G187" s="5">
        <f t="shared" si="68"/>
        <v>733282.5</v>
      </c>
      <c r="H187" s="5">
        <f t="shared" si="69"/>
        <v>739079.7080000001</v>
      </c>
      <c r="I187" s="5">
        <f t="shared" si="70"/>
        <v>5797.2080000001006</v>
      </c>
      <c r="J187" s="5">
        <f t="shared" si="71"/>
        <v>34678.800000000003</v>
      </c>
      <c r="K187" s="5">
        <f t="shared" si="72"/>
        <v>64819.44</v>
      </c>
      <c r="L187" s="5">
        <f t="shared" si="73"/>
        <v>-67319.44</v>
      </c>
      <c r="M187" s="5">
        <f t="shared" si="74"/>
        <v>5797.2079999999987</v>
      </c>
      <c r="N187" s="5">
        <f t="shared" si="75"/>
        <v>8162612.229800513</v>
      </c>
      <c r="O187" s="8">
        <f t="shared" si="76"/>
        <v>22.430562555978938</v>
      </c>
      <c r="P187" s="28">
        <f t="shared" si="77"/>
        <v>1097.8142000875123</v>
      </c>
      <c r="Q187" s="28">
        <f t="shared" si="78"/>
        <v>10496.601799912485</v>
      </c>
    </row>
    <row r="188" spans="1:17" x14ac:dyDescent="0.3">
      <c r="A188">
        <f t="shared" si="62"/>
        <v>775000</v>
      </c>
      <c r="B188">
        <f t="shared" si="63"/>
        <v>764220</v>
      </c>
      <c r="C188">
        <f t="shared" si="64"/>
        <v>580500</v>
      </c>
      <c r="D188">
        <f t="shared" si="65"/>
        <v>775000</v>
      </c>
      <c r="E188">
        <f t="shared" si="66"/>
        <v>694476</v>
      </c>
      <c r="F188" s="5">
        <f t="shared" si="67"/>
        <v>707727.3600000001</v>
      </c>
      <c r="G188" s="5">
        <f t="shared" si="68"/>
        <v>738045</v>
      </c>
      <c r="H188" s="5">
        <f t="shared" si="69"/>
        <v>743903.10800000001</v>
      </c>
      <c r="I188" s="5">
        <f t="shared" si="70"/>
        <v>5858.1080000000075</v>
      </c>
      <c r="J188" s="5">
        <f t="shared" si="71"/>
        <v>34906.800000000003</v>
      </c>
      <c r="K188" s="5">
        <f t="shared" si="72"/>
        <v>65224.44</v>
      </c>
      <c r="L188" s="5">
        <f t="shared" si="73"/>
        <v>-67724.44</v>
      </c>
      <c r="M188" s="5">
        <f t="shared" si="74"/>
        <v>5858.1080000000075</v>
      </c>
      <c r="N188" s="5">
        <f t="shared" si="75"/>
        <v>8267412.4299743501</v>
      </c>
      <c r="O188" s="8">
        <f t="shared" si="76"/>
        <v>22.07388653387045</v>
      </c>
      <c r="P188" s="28">
        <f t="shared" si="77"/>
        <v>1128.6425352541091</v>
      </c>
      <c r="Q188" s="28">
        <f t="shared" si="78"/>
        <v>10587.573464745907</v>
      </c>
    </row>
    <row r="189" spans="1:17" x14ac:dyDescent="0.3">
      <c r="A189">
        <f t="shared" si="62"/>
        <v>780000</v>
      </c>
      <c r="B189">
        <f t="shared" si="63"/>
        <v>769170</v>
      </c>
      <c r="C189">
        <f t="shared" si="64"/>
        <v>584250</v>
      </c>
      <c r="D189">
        <f t="shared" si="65"/>
        <v>780000</v>
      </c>
      <c r="E189">
        <f t="shared" si="66"/>
        <v>698976</v>
      </c>
      <c r="F189" s="5">
        <f t="shared" si="67"/>
        <v>712312.8600000001</v>
      </c>
      <c r="G189" s="5">
        <f t="shared" si="68"/>
        <v>742807.5</v>
      </c>
      <c r="H189" s="5">
        <f t="shared" si="69"/>
        <v>748726.50800000003</v>
      </c>
      <c r="I189" s="5">
        <f t="shared" si="70"/>
        <v>5919.0080000000307</v>
      </c>
      <c r="J189" s="5">
        <f t="shared" si="71"/>
        <v>35134.800000000003</v>
      </c>
      <c r="K189" s="5">
        <f t="shared" si="72"/>
        <v>65629.440000000002</v>
      </c>
      <c r="L189" s="5">
        <f t="shared" si="73"/>
        <v>-68129.440000000002</v>
      </c>
      <c r="M189" s="5">
        <f t="shared" si="74"/>
        <v>5919.0080000000016</v>
      </c>
      <c r="N189" s="5">
        <f t="shared" si="75"/>
        <v>8372881.5430718027</v>
      </c>
      <c r="O189" s="8">
        <f t="shared" si="76"/>
        <v>21.726956328077094</v>
      </c>
      <c r="P189" s="28">
        <f t="shared" si="77"/>
        <v>1159.4707482522863</v>
      </c>
      <c r="Q189" s="28">
        <f t="shared" si="78"/>
        <v>10678.545251747717</v>
      </c>
    </row>
    <row r="190" spans="1:17" x14ac:dyDescent="0.3">
      <c r="A190">
        <f t="shared" si="62"/>
        <v>785000</v>
      </c>
      <c r="B190">
        <f t="shared" si="63"/>
        <v>774120</v>
      </c>
      <c r="C190">
        <f t="shared" si="64"/>
        <v>588000</v>
      </c>
      <c r="D190">
        <f t="shared" si="65"/>
        <v>785000</v>
      </c>
      <c r="E190">
        <f t="shared" si="66"/>
        <v>703476</v>
      </c>
      <c r="F190" s="5">
        <f t="shared" si="67"/>
        <v>716898.3600000001</v>
      </c>
      <c r="G190" s="5">
        <f t="shared" si="68"/>
        <v>747570</v>
      </c>
      <c r="H190" s="5">
        <f t="shared" si="69"/>
        <v>753549.90800000005</v>
      </c>
      <c r="I190" s="5">
        <f t="shared" si="70"/>
        <v>5979.908000000054</v>
      </c>
      <c r="J190" s="5">
        <f t="shared" si="71"/>
        <v>35362.800000000003</v>
      </c>
      <c r="K190" s="5">
        <f t="shared" si="72"/>
        <v>66034.44</v>
      </c>
      <c r="L190" s="5">
        <f t="shared" si="73"/>
        <v>-68534.44</v>
      </c>
      <c r="M190" s="5">
        <f t="shared" si="74"/>
        <v>5979.9079999999958</v>
      </c>
      <c r="N190" s="5">
        <f t="shared" si="75"/>
        <v>8479019.5690928753</v>
      </c>
      <c r="O190" s="8">
        <f t="shared" si="76"/>
        <v>21.389429999147964</v>
      </c>
      <c r="P190" s="28">
        <f t="shared" si="77"/>
        <v>1190.2988413831763</v>
      </c>
      <c r="Q190" s="28">
        <f t="shared" si="78"/>
        <v>10769.517158616814</v>
      </c>
    </row>
    <row r="191" spans="1:17" x14ac:dyDescent="0.3">
      <c r="A191">
        <f t="shared" si="62"/>
        <v>790000</v>
      </c>
      <c r="B191">
        <f t="shared" si="63"/>
        <v>779070</v>
      </c>
      <c r="C191">
        <f t="shared" si="64"/>
        <v>591750</v>
      </c>
      <c r="D191">
        <f t="shared" si="65"/>
        <v>790000</v>
      </c>
      <c r="E191">
        <f t="shared" si="66"/>
        <v>707976</v>
      </c>
      <c r="F191" s="5">
        <f t="shared" si="67"/>
        <v>721483.8600000001</v>
      </c>
      <c r="G191" s="5">
        <f t="shared" si="68"/>
        <v>752332.5</v>
      </c>
      <c r="H191" s="5">
        <f t="shared" si="69"/>
        <v>758373.30800000008</v>
      </c>
      <c r="I191" s="5">
        <f t="shared" si="70"/>
        <v>6040.8080000000773</v>
      </c>
      <c r="J191" s="5">
        <f t="shared" si="71"/>
        <v>35590.800000000003</v>
      </c>
      <c r="K191" s="5">
        <f t="shared" si="72"/>
        <v>66439.44</v>
      </c>
      <c r="L191" s="5">
        <f t="shared" si="73"/>
        <v>-68939.44</v>
      </c>
      <c r="M191" s="5">
        <f t="shared" si="74"/>
        <v>6040.8080000000045</v>
      </c>
      <c r="N191" s="5">
        <f t="shared" si="75"/>
        <v>8585826.5080375634</v>
      </c>
      <c r="O191" s="8">
        <f t="shared" si="76"/>
        <v>21.060979999876551</v>
      </c>
      <c r="P191" s="28">
        <f t="shared" si="77"/>
        <v>1221.1268168904944</v>
      </c>
      <c r="Q191" s="28">
        <f t="shared" si="78"/>
        <v>10860.489183109516</v>
      </c>
    </row>
    <row r="192" spans="1:17" x14ac:dyDescent="0.3">
      <c r="A192">
        <f t="shared" si="62"/>
        <v>795000</v>
      </c>
      <c r="B192">
        <f t="shared" si="63"/>
        <v>784020</v>
      </c>
      <c r="C192">
        <f t="shared" si="64"/>
        <v>595500</v>
      </c>
      <c r="D192">
        <f t="shared" si="65"/>
        <v>795000</v>
      </c>
      <c r="E192">
        <f t="shared" si="66"/>
        <v>712476</v>
      </c>
      <c r="F192" s="5">
        <f t="shared" si="67"/>
        <v>726069.3600000001</v>
      </c>
      <c r="G192" s="5">
        <f t="shared" si="68"/>
        <v>757095</v>
      </c>
      <c r="H192" s="5">
        <f t="shared" si="69"/>
        <v>763196.7080000001</v>
      </c>
      <c r="I192" s="5">
        <f t="shared" si="70"/>
        <v>6101.7080000001006</v>
      </c>
      <c r="J192" s="5">
        <f t="shared" si="71"/>
        <v>35818.800000000003</v>
      </c>
      <c r="K192" s="5">
        <f t="shared" si="72"/>
        <v>66844.44</v>
      </c>
      <c r="L192" s="5">
        <f t="shared" si="73"/>
        <v>-69344.44</v>
      </c>
      <c r="M192" s="5">
        <f t="shared" si="74"/>
        <v>6101.7079999999987</v>
      </c>
      <c r="N192" s="5">
        <f t="shared" si="75"/>
        <v>8693302.3599058688</v>
      </c>
      <c r="O192" s="8">
        <f t="shared" si="76"/>
        <v>20.741292478037209</v>
      </c>
      <c r="P192" s="28">
        <f t="shared" si="77"/>
        <v>1251.9546769622684</v>
      </c>
      <c r="Q192" s="28">
        <f t="shared" si="78"/>
        <v>10951.461323037729</v>
      </c>
    </row>
    <row r="193" spans="1:17" x14ac:dyDescent="0.3">
      <c r="A193">
        <f t="shared" si="62"/>
        <v>800000</v>
      </c>
      <c r="B193">
        <f t="shared" si="63"/>
        <v>788970</v>
      </c>
      <c r="C193">
        <f t="shared" si="64"/>
        <v>599250</v>
      </c>
      <c r="D193">
        <f t="shared" si="65"/>
        <v>800000</v>
      </c>
      <c r="E193">
        <f t="shared" si="66"/>
        <v>716976</v>
      </c>
      <c r="F193" s="5">
        <f t="shared" si="67"/>
        <v>730654.8600000001</v>
      </c>
      <c r="G193" s="5">
        <f t="shared" si="68"/>
        <v>761857.5</v>
      </c>
      <c r="H193" s="5">
        <f t="shared" si="69"/>
        <v>768020.10800000001</v>
      </c>
      <c r="I193" s="5">
        <f t="shared" si="70"/>
        <v>6162.6080000000075</v>
      </c>
      <c r="J193" s="5">
        <f t="shared" si="71"/>
        <v>36046.800000000003</v>
      </c>
      <c r="K193" s="5">
        <f t="shared" si="72"/>
        <v>67249.440000000002</v>
      </c>
      <c r="L193" s="5">
        <f t="shared" si="73"/>
        <v>-69749.440000000002</v>
      </c>
      <c r="M193" s="5">
        <f t="shared" si="74"/>
        <v>6162.6080000000075</v>
      </c>
      <c r="N193" s="5">
        <f t="shared" si="75"/>
        <v>8801447.1246977914</v>
      </c>
      <c r="O193" s="8">
        <f t="shared" si="76"/>
        <v>20.430066616957532</v>
      </c>
      <c r="P193" s="28">
        <f t="shared" si="77"/>
        <v>1282.7824237326568</v>
      </c>
      <c r="Q193" s="28">
        <f t="shared" si="78"/>
        <v>11042.433576267358</v>
      </c>
    </row>
    <row r="194" spans="1:17" x14ac:dyDescent="0.3">
      <c r="A194">
        <f t="shared" si="62"/>
        <v>805000</v>
      </c>
      <c r="B194">
        <f t="shared" si="63"/>
        <v>793920</v>
      </c>
      <c r="C194">
        <f t="shared" si="64"/>
        <v>603000</v>
      </c>
      <c r="D194">
        <f t="shared" si="65"/>
        <v>805000</v>
      </c>
      <c r="E194">
        <f t="shared" si="66"/>
        <v>721476</v>
      </c>
      <c r="F194" s="5">
        <f t="shared" si="67"/>
        <v>735240.3600000001</v>
      </c>
      <c r="G194" s="5">
        <f t="shared" si="68"/>
        <v>766620</v>
      </c>
      <c r="H194" s="5">
        <f t="shared" si="69"/>
        <v>772843.50800000003</v>
      </c>
      <c r="I194" s="5">
        <f t="shared" si="70"/>
        <v>6223.5080000000307</v>
      </c>
      <c r="J194" s="5">
        <f t="shared" si="71"/>
        <v>36274.800000000003</v>
      </c>
      <c r="K194" s="5">
        <f t="shared" si="72"/>
        <v>67654.44</v>
      </c>
      <c r="L194" s="5">
        <f t="shared" si="73"/>
        <v>-70154.44</v>
      </c>
      <c r="M194" s="5">
        <f t="shared" si="74"/>
        <v>6223.5080000000016</v>
      </c>
      <c r="N194" s="5">
        <f t="shared" si="75"/>
        <v>8910260.8024133313</v>
      </c>
      <c r="O194" s="8">
        <f t="shared" si="76"/>
        <v>20.127014011680856</v>
      </c>
      <c r="P194" s="28">
        <f t="shared" si="77"/>
        <v>1313.6100592834828</v>
      </c>
      <c r="Q194" s="28">
        <f t="shared" si="78"/>
        <v>11133.40594071652</v>
      </c>
    </row>
    <row r="195" spans="1:17" x14ac:dyDescent="0.3">
      <c r="A195">
        <f t="shared" ref="A195:A226" si="79">$C$22 + (ROW() - 34)*$C$23</f>
        <v>810000</v>
      </c>
      <c r="B195">
        <f t="shared" ref="B195:B226" si="80">$D$3*A195-$E$3</f>
        <v>798870</v>
      </c>
      <c r="C195">
        <f t="shared" ref="C195:C226" si="81">$D$4*A195-$E$4</f>
        <v>606750</v>
      </c>
      <c r="D195">
        <f t="shared" ref="D195:D226" si="82">$D$5*A195-$E$5</f>
        <v>810000</v>
      </c>
      <c r="E195">
        <f t="shared" ref="E195:E226" si="83">$D$6*A195-$E$6</f>
        <v>725976</v>
      </c>
      <c r="F195" s="5">
        <f t="shared" ref="F195:F226" si="84">$C$8*B195 + (1 - $C$8)*E195</f>
        <v>739825.8600000001</v>
      </c>
      <c r="G195" s="5">
        <f t="shared" ref="G195:G226" si="85">$C$8*C195 + (1 - $C$8)*D195</f>
        <v>771382.5</v>
      </c>
      <c r="H195" s="5">
        <f t="shared" ref="H195:H226" si="86">$C$8*($F$10*B195 + (1 - $F$10)*C195) + (1 - $C$8)*($F$11*D195 + (1 -$F$11)*E195) - $C$14</f>
        <v>777666.90800000005</v>
      </c>
      <c r="I195" s="5">
        <f t="shared" ref="I195:I226" si="87">H195-G195</f>
        <v>6284.408000000054</v>
      </c>
      <c r="J195" s="5">
        <f t="shared" ref="J195:J226" si="88" xml:space="preserve"> $C$8*(B195 - C195)</f>
        <v>36502.800000000003</v>
      </c>
      <c r="K195" s="5">
        <f t="shared" ref="K195:K226" si="89" xml:space="preserve"> (1 - $C$8)*(D195 - E195)</f>
        <v>68059.44</v>
      </c>
      <c r="L195" s="5">
        <f t="shared" ref="L195:L226" si="90" xml:space="preserve"> (1 - $C$8)*(E195 - D195) - $C$14</f>
        <v>-70559.44</v>
      </c>
      <c r="M195" s="5">
        <f t="shared" ref="M195:M226" si="91" xml:space="preserve"> $F$10*J195 + $F$11*K195 + L195</f>
        <v>6284.4079999999958</v>
      </c>
      <c r="N195" s="5">
        <f t="shared" ref="N195:N226" si="92" xml:space="preserve"> J195*J195*$G$10 + K195*K195*$G$11</f>
        <v>9019743.3930524886</v>
      </c>
      <c r="O195" s="8">
        <f t="shared" si="76"/>
        <v>19.831858078600035</v>
      </c>
      <c r="P195" s="28">
        <f t="shared" si="77"/>
        <v>1344.4375856459292</v>
      </c>
      <c r="Q195" s="28">
        <f t="shared" si="78"/>
        <v>11224.378414354062</v>
      </c>
    </row>
    <row r="196" spans="1:17" x14ac:dyDescent="0.3">
      <c r="A196">
        <f t="shared" si="79"/>
        <v>815000</v>
      </c>
      <c r="B196">
        <f t="shared" si="80"/>
        <v>803820</v>
      </c>
      <c r="C196">
        <f t="shared" si="81"/>
        <v>610500</v>
      </c>
      <c r="D196">
        <f t="shared" si="82"/>
        <v>815000</v>
      </c>
      <c r="E196">
        <f t="shared" si="83"/>
        <v>730476</v>
      </c>
      <c r="F196" s="5">
        <f t="shared" si="84"/>
        <v>744411.3600000001</v>
      </c>
      <c r="G196" s="5">
        <f t="shared" si="85"/>
        <v>776145</v>
      </c>
      <c r="H196" s="5">
        <f t="shared" si="86"/>
        <v>782490.30800000008</v>
      </c>
      <c r="I196" s="5">
        <f t="shared" si="87"/>
        <v>6345.3080000000773</v>
      </c>
      <c r="J196" s="5">
        <f t="shared" si="88"/>
        <v>36730.800000000003</v>
      </c>
      <c r="K196" s="5">
        <f t="shared" si="89"/>
        <v>68464.44</v>
      </c>
      <c r="L196" s="5">
        <f t="shared" si="90"/>
        <v>-70964.44</v>
      </c>
      <c r="M196" s="5">
        <f t="shared" si="91"/>
        <v>6345.3080000000045</v>
      </c>
      <c r="N196" s="5">
        <f t="shared" si="92"/>
        <v>9129894.8966152631</v>
      </c>
      <c r="O196" s="8">
        <f t="shared" si="76"/>
        <v>19.544333496593282</v>
      </c>
      <c r="P196" s="28">
        <f t="shared" si="77"/>
        <v>1375.2650048020232</v>
      </c>
      <c r="Q196" s="28">
        <f t="shared" si="78"/>
        <v>11315.350995197987</v>
      </c>
    </row>
    <row r="197" spans="1:17" x14ac:dyDescent="0.3">
      <c r="A197">
        <f t="shared" si="79"/>
        <v>820000</v>
      </c>
      <c r="B197">
        <f t="shared" si="80"/>
        <v>808770</v>
      </c>
      <c r="C197">
        <f t="shared" si="81"/>
        <v>614250</v>
      </c>
      <c r="D197">
        <f t="shared" si="82"/>
        <v>820000</v>
      </c>
      <c r="E197">
        <f t="shared" si="83"/>
        <v>734976</v>
      </c>
      <c r="F197" s="5">
        <f t="shared" si="84"/>
        <v>748996.8600000001</v>
      </c>
      <c r="G197" s="5">
        <f t="shared" si="85"/>
        <v>780907.5</v>
      </c>
      <c r="H197" s="5">
        <f t="shared" si="86"/>
        <v>787313.7080000001</v>
      </c>
      <c r="I197" s="5">
        <f t="shared" si="87"/>
        <v>6406.2080000001006</v>
      </c>
      <c r="J197" s="5">
        <f t="shared" si="88"/>
        <v>36958.800000000003</v>
      </c>
      <c r="K197" s="5">
        <f t="shared" si="89"/>
        <v>68869.440000000002</v>
      </c>
      <c r="L197" s="5">
        <f t="shared" si="90"/>
        <v>-71369.440000000002</v>
      </c>
      <c r="M197" s="5">
        <f t="shared" si="91"/>
        <v>6406.2079999999987</v>
      </c>
      <c r="N197" s="5">
        <f t="shared" si="92"/>
        <v>9240715.3131016549</v>
      </c>
      <c r="O197" s="8">
        <f t="shared" si="76"/>
        <v>19.264185677813472</v>
      </c>
      <c r="P197" s="28">
        <f t="shared" si="77"/>
        <v>1406.0923186860746</v>
      </c>
      <c r="Q197" s="28">
        <f t="shared" si="78"/>
        <v>11406.323681313923</v>
      </c>
    </row>
    <row r="198" spans="1:17" x14ac:dyDescent="0.3">
      <c r="A198">
        <f t="shared" si="79"/>
        <v>825000</v>
      </c>
      <c r="B198">
        <f t="shared" si="80"/>
        <v>813720</v>
      </c>
      <c r="C198">
        <f t="shared" si="81"/>
        <v>618000</v>
      </c>
      <c r="D198">
        <f t="shared" si="82"/>
        <v>825000</v>
      </c>
      <c r="E198">
        <f t="shared" si="83"/>
        <v>739476</v>
      </c>
      <c r="F198" s="5">
        <f t="shared" si="84"/>
        <v>753582.3600000001</v>
      </c>
      <c r="G198" s="5">
        <f t="shared" si="85"/>
        <v>785670</v>
      </c>
      <c r="H198" s="5">
        <f t="shared" si="86"/>
        <v>792137.10800000001</v>
      </c>
      <c r="I198" s="5">
        <f t="shared" si="87"/>
        <v>6467.1080000000075</v>
      </c>
      <c r="J198" s="5">
        <f t="shared" si="88"/>
        <v>37186.800000000003</v>
      </c>
      <c r="K198" s="5">
        <f t="shared" si="89"/>
        <v>69274.44</v>
      </c>
      <c r="L198" s="5">
        <f t="shared" si="90"/>
        <v>-71774.44</v>
      </c>
      <c r="M198" s="5">
        <f t="shared" si="91"/>
        <v>6467.1080000000075</v>
      </c>
      <c r="N198" s="5">
        <f t="shared" si="92"/>
        <v>9352204.642511664</v>
      </c>
      <c r="O198" s="8">
        <f t="shared" si="76"/>
        <v>18.991170266393937</v>
      </c>
      <c r="P198" s="28">
        <f t="shared" si="77"/>
        <v>1436.9195291862006</v>
      </c>
      <c r="Q198" s="28">
        <f t="shared" si="78"/>
        <v>11497.296470813813</v>
      </c>
    </row>
    <row r="199" spans="1:17" x14ac:dyDescent="0.3">
      <c r="A199">
        <f t="shared" si="79"/>
        <v>830000</v>
      </c>
      <c r="B199">
        <f t="shared" si="80"/>
        <v>818670</v>
      </c>
      <c r="C199">
        <f t="shared" si="81"/>
        <v>621750</v>
      </c>
      <c r="D199">
        <f t="shared" si="82"/>
        <v>830000</v>
      </c>
      <c r="E199">
        <f t="shared" si="83"/>
        <v>743976</v>
      </c>
      <c r="F199" s="5">
        <f t="shared" si="84"/>
        <v>758167.8600000001</v>
      </c>
      <c r="G199" s="5">
        <f t="shared" si="85"/>
        <v>790432.5</v>
      </c>
      <c r="H199" s="5">
        <f t="shared" si="86"/>
        <v>796960.50800000003</v>
      </c>
      <c r="I199" s="5">
        <f t="shared" si="87"/>
        <v>6528.0080000000307</v>
      </c>
      <c r="J199" s="5">
        <f t="shared" si="88"/>
        <v>37414.800000000003</v>
      </c>
      <c r="K199" s="5">
        <f t="shared" si="89"/>
        <v>69679.44</v>
      </c>
      <c r="L199" s="5">
        <f t="shared" si="90"/>
        <v>-72179.44</v>
      </c>
      <c r="M199" s="5">
        <f t="shared" si="91"/>
        <v>6528.0080000000016</v>
      </c>
      <c r="N199" s="5">
        <f t="shared" si="92"/>
        <v>9464362.8848452903</v>
      </c>
      <c r="O199" s="8">
        <f t="shared" si="76"/>
        <v>18.725052663458968</v>
      </c>
      <c r="P199" s="28">
        <f t="shared" si="77"/>
        <v>1467.7466381455833</v>
      </c>
      <c r="Q199" s="28">
        <f t="shared" si="78"/>
        <v>11588.26936185442</v>
      </c>
    </row>
    <row r="200" spans="1:17" x14ac:dyDescent="0.3">
      <c r="A200">
        <f t="shared" si="79"/>
        <v>835000</v>
      </c>
      <c r="B200">
        <f t="shared" si="80"/>
        <v>823620</v>
      </c>
      <c r="C200">
        <f t="shared" si="81"/>
        <v>625500</v>
      </c>
      <c r="D200">
        <f t="shared" si="82"/>
        <v>835000</v>
      </c>
      <c r="E200">
        <f t="shared" si="83"/>
        <v>748476</v>
      </c>
      <c r="F200" s="5">
        <f t="shared" si="84"/>
        <v>762753.3600000001</v>
      </c>
      <c r="G200" s="5">
        <f t="shared" si="85"/>
        <v>795195</v>
      </c>
      <c r="H200" s="5">
        <f t="shared" si="86"/>
        <v>801783.90800000005</v>
      </c>
      <c r="I200" s="5">
        <f t="shared" si="87"/>
        <v>6588.908000000054</v>
      </c>
      <c r="J200" s="5">
        <f t="shared" si="88"/>
        <v>37642.800000000003</v>
      </c>
      <c r="K200" s="5">
        <f t="shared" si="89"/>
        <v>70084.44</v>
      </c>
      <c r="L200" s="5">
        <f t="shared" si="90"/>
        <v>-72584.44</v>
      </c>
      <c r="M200" s="5">
        <f t="shared" si="91"/>
        <v>6588.9079999999958</v>
      </c>
      <c r="N200" s="5">
        <f t="shared" si="92"/>
        <v>9577190.040102534</v>
      </c>
      <c r="O200" s="8">
        <f t="shared" si="76"/>
        <v>18.46560757690915</v>
      </c>
      <c r="P200" s="28">
        <f t="shared" si="77"/>
        <v>1498.5736473638972</v>
      </c>
      <c r="Q200" s="28">
        <f t="shared" si="78"/>
        <v>11679.242352636094</v>
      </c>
    </row>
    <row r="201" spans="1:17" x14ac:dyDescent="0.3">
      <c r="A201">
        <f t="shared" si="79"/>
        <v>840000</v>
      </c>
      <c r="B201">
        <f t="shared" si="80"/>
        <v>828570</v>
      </c>
      <c r="C201">
        <f t="shared" si="81"/>
        <v>629250</v>
      </c>
      <c r="D201">
        <f t="shared" si="82"/>
        <v>840000</v>
      </c>
      <c r="E201">
        <f t="shared" si="83"/>
        <v>752976</v>
      </c>
      <c r="F201" s="5">
        <f t="shared" si="84"/>
        <v>767338.8600000001</v>
      </c>
      <c r="G201" s="5">
        <f t="shared" si="85"/>
        <v>799957.5</v>
      </c>
      <c r="H201" s="5">
        <f t="shared" si="86"/>
        <v>806607.30800000008</v>
      </c>
      <c r="I201" s="5">
        <f t="shared" si="87"/>
        <v>6649.8080000000773</v>
      </c>
      <c r="J201" s="5">
        <f t="shared" si="88"/>
        <v>37870.800000000003</v>
      </c>
      <c r="K201" s="5">
        <f t="shared" si="89"/>
        <v>70489.440000000002</v>
      </c>
      <c r="L201" s="5">
        <f t="shared" si="90"/>
        <v>-72989.440000000002</v>
      </c>
      <c r="M201" s="5">
        <f t="shared" si="91"/>
        <v>6649.8080000000045</v>
      </c>
      <c r="N201" s="5">
        <f t="shared" si="92"/>
        <v>9690686.1082833931</v>
      </c>
      <c r="O201" s="8">
        <f t="shared" si="76"/>
        <v>18.212618594564191</v>
      </c>
      <c r="P201" s="28">
        <f t="shared" si="77"/>
        <v>1529.4005585985433</v>
      </c>
      <c r="Q201" s="28">
        <f t="shared" si="78"/>
        <v>11770.215441401466</v>
      </c>
    </row>
    <row r="202" spans="1:17" x14ac:dyDescent="0.3">
      <c r="A202">
        <f t="shared" si="79"/>
        <v>845000</v>
      </c>
      <c r="B202">
        <f t="shared" si="80"/>
        <v>833520</v>
      </c>
      <c r="C202">
        <f t="shared" si="81"/>
        <v>633000</v>
      </c>
      <c r="D202">
        <f t="shared" si="82"/>
        <v>845000</v>
      </c>
      <c r="E202">
        <f t="shared" si="83"/>
        <v>757476</v>
      </c>
      <c r="F202" s="5">
        <f t="shared" si="84"/>
        <v>771924.3600000001</v>
      </c>
      <c r="G202" s="5">
        <f t="shared" si="85"/>
        <v>804720</v>
      </c>
      <c r="H202" s="5">
        <f t="shared" si="86"/>
        <v>811430.7080000001</v>
      </c>
      <c r="I202" s="5">
        <f t="shared" si="87"/>
        <v>6710.7080000001006</v>
      </c>
      <c r="J202" s="5">
        <f t="shared" si="88"/>
        <v>38098.800000000003</v>
      </c>
      <c r="K202" s="5">
        <f t="shared" si="89"/>
        <v>70894.44</v>
      </c>
      <c r="L202" s="5">
        <f t="shared" si="90"/>
        <v>-73394.44</v>
      </c>
      <c r="M202" s="5">
        <f t="shared" si="91"/>
        <v>6710.7079999999987</v>
      </c>
      <c r="N202" s="5">
        <f t="shared" si="92"/>
        <v>9804851.0893878713</v>
      </c>
      <c r="O202" s="8">
        <f t="shared" si="76"/>
        <v>17.965877779327528</v>
      </c>
      <c r="P202" s="28">
        <f t="shared" si="77"/>
        <v>1560.2273735658391</v>
      </c>
      <c r="Q202" s="28">
        <f t="shared" si="78"/>
        <v>11861.188626434159</v>
      </c>
    </row>
    <row r="203" spans="1:17" x14ac:dyDescent="0.3">
      <c r="A203">
        <f t="shared" si="79"/>
        <v>850000</v>
      </c>
      <c r="B203">
        <f t="shared" si="80"/>
        <v>838470</v>
      </c>
      <c r="C203">
        <f t="shared" si="81"/>
        <v>636750</v>
      </c>
      <c r="D203">
        <f t="shared" si="82"/>
        <v>850000</v>
      </c>
      <c r="E203">
        <f t="shared" si="83"/>
        <v>761976</v>
      </c>
      <c r="F203" s="5">
        <f t="shared" si="84"/>
        <v>776509.8600000001</v>
      </c>
      <c r="G203" s="5">
        <f t="shared" si="85"/>
        <v>809482.5</v>
      </c>
      <c r="H203" s="5">
        <f t="shared" si="86"/>
        <v>816254.10800000001</v>
      </c>
      <c r="I203" s="5">
        <f t="shared" si="87"/>
        <v>6771.6080000000075</v>
      </c>
      <c r="J203" s="5">
        <f t="shared" si="88"/>
        <v>38326.800000000003</v>
      </c>
      <c r="K203" s="5">
        <f t="shared" si="89"/>
        <v>71299.44</v>
      </c>
      <c r="L203" s="5">
        <f t="shared" si="90"/>
        <v>-73799.44</v>
      </c>
      <c r="M203" s="5">
        <f t="shared" si="91"/>
        <v>6771.6080000000075</v>
      </c>
      <c r="N203" s="5">
        <f t="shared" si="92"/>
        <v>9919684.983415965</v>
      </c>
      <c r="O203" s="8">
        <f t="shared" si="76"/>
        <v>17.72518528511398</v>
      </c>
      <c r="P203" s="28">
        <f t="shared" si="77"/>
        <v>1591.0540939423163</v>
      </c>
      <c r="Q203" s="28">
        <f t="shared" si="78"/>
        <v>11952.1619060577</v>
      </c>
    </row>
    <row r="204" spans="1:17" x14ac:dyDescent="0.3">
      <c r="A204">
        <f t="shared" si="79"/>
        <v>855000</v>
      </c>
      <c r="B204">
        <f t="shared" si="80"/>
        <v>843420</v>
      </c>
      <c r="C204">
        <f t="shared" si="81"/>
        <v>640500</v>
      </c>
      <c r="D204">
        <f t="shared" si="82"/>
        <v>855000</v>
      </c>
      <c r="E204">
        <f t="shared" si="83"/>
        <v>766476</v>
      </c>
      <c r="F204" s="5">
        <f t="shared" si="84"/>
        <v>781095.3600000001</v>
      </c>
      <c r="G204" s="5">
        <f t="shared" si="85"/>
        <v>814245</v>
      </c>
      <c r="H204" s="5">
        <f t="shared" si="86"/>
        <v>821077.50800000003</v>
      </c>
      <c r="I204" s="5">
        <f t="shared" si="87"/>
        <v>6832.5080000000307</v>
      </c>
      <c r="J204" s="5">
        <f t="shared" si="88"/>
        <v>38554.800000000003</v>
      </c>
      <c r="K204" s="5">
        <f t="shared" si="89"/>
        <v>71704.44</v>
      </c>
      <c r="L204" s="5">
        <f t="shared" si="90"/>
        <v>-74204.44</v>
      </c>
      <c r="M204" s="5">
        <f t="shared" si="91"/>
        <v>6832.5080000000016</v>
      </c>
      <c r="N204" s="5">
        <f t="shared" si="92"/>
        <v>10035187.790367678</v>
      </c>
      <c r="O204" s="8">
        <f t="shared" si="76"/>
        <v>17.490348992373157</v>
      </c>
      <c r="P204" s="28">
        <f t="shared" si="77"/>
        <v>1621.8807213657437</v>
      </c>
      <c r="Q204" s="28">
        <f t="shared" si="78"/>
        <v>12043.13527863426</v>
      </c>
    </row>
    <row r="205" spans="1:17" x14ac:dyDescent="0.3">
      <c r="A205">
        <f t="shared" si="79"/>
        <v>860000</v>
      </c>
      <c r="B205">
        <f t="shared" si="80"/>
        <v>848370</v>
      </c>
      <c r="C205">
        <f t="shared" si="81"/>
        <v>644250</v>
      </c>
      <c r="D205">
        <f t="shared" si="82"/>
        <v>860000</v>
      </c>
      <c r="E205">
        <f t="shared" si="83"/>
        <v>770976</v>
      </c>
      <c r="F205" s="5">
        <f t="shared" si="84"/>
        <v>785680.8600000001</v>
      </c>
      <c r="G205" s="5">
        <f t="shared" si="85"/>
        <v>819007.5</v>
      </c>
      <c r="H205" s="5">
        <f t="shared" si="86"/>
        <v>825900.90800000005</v>
      </c>
      <c r="I205" s="5">
        <f t="shared" si="87"/>
        <v>6893.408000000054</v>
      </c>
      <c r="J205" s="5">
        <f t="shared" si="88"/>
        <v>38782.800000000003</v>
      </c>
      <c r="K205" s="5">
        <f t="shared" si="89"/>
        <v>72109.440000000002</v>
      </c>
      <c r="L205" s="5">
        <f t="shared" si="90"/>
        <v>-74609.440000000002</v>
      </c>
      <c r="M205" s="5">
        <f t="shared" si="91"/>
        <v>6893.4079999999958</v>
      </c>
      <c r="N205" s="5">
        <f t="shared" si="92"/>
        <v>10151359.510243006</v>
      </c>
      <c r="O205" s="8">
        <f t="shared" si="76"/>
        <v>17.261184162100491</v>
      </c>
      <c r="P205" s="28">
        <f t="shared" si="77"/>
        <v>1652.7072574363492</v>
      </c>
      <c r="Q205" s="28">
        <f t="shared" si="78"/>
        <v>12134.108742563643</v>
      </c>
    </row>
    <row r="206" spans="1:17" x14ac:dyDescent="0.3">
      <c r="A206">
        <f t="shared" si="79"/>
        <v>865000</v>
      </c>
      <c r="B206">
        <f t="shared" si="80"/>
        <v>853320</v>
      </c>
      <c r="C206">
        <f t="shared" si="81"/>
        <v>648000</v>
      </c>
      <c r="D206">
        <f t="shared" si="82"/>
        <v>865000</v>
      </c>
      <c r="E206">
        <f t="shared" si="83"/>
        <v>775476</v>
      </c>
      <c r="F206" s="5">
        <f t="shared" si="84"/>
        <v>790266.3600000001</v>
      </c>
      <c r="G206" s="5">
        <f t="shared" si="85"/>
        <v>823770</v>
      </c>
      <c r="H206" s="5">
        <f t="shared" si="86"/>
        <v>830724.30800000008</v>
      </c>
      <c r="I206" s="5">
        <f t="shared" si="87"/>
        <v>6954.3080000000773</v>
      </c>
      <c r="J206" s="5">
        <f t="shared" si="88"/>
        <v>39010.800000000003</v>
      </c>
      <c r="K206" s="5">
        <f t="shared" si="89"/>
        <v>72514.44</v>
      </c>
      <c r="L206" s="5">
        <f t="shared" si="90"/>
        <v>-75014.44</v>
      </c>
      <c r="M206" s="5">
        <f t="shared" si="91"/>
        <v>6954.3080000000045</v>
      </c>
      <c r="N206" s="5">
        <f t="shared" si="92"/>
        <v>10268200.143041953</v>
      </c>
      <c r="O206" s="8">
        <f t="shared" si="76"/>
        <v>17.03751310730209</v>
      </c>
      <c r="P206" s="28">
        <f t="shared" si="77"/>
        <v>1683.5337037178433</v>
      </c>
      <c r="Q206" s="28">
        <f t="shared" si="78"/>
        <v>12225.082296282166</v>
      </c>
    </row>
    <row r="207" spans="1:17" x14ac:dyDescent="0.3">
      <c r="A207">
        <f t="shared" si="79"/>
        <v>870000</v>
      </c>
      <c r="B207">
        <f t="shared" si="80"/>
        <v>858270</v>
      </c>
      <c r="C207">
        <f t="shared" si="81"/>
        <v>651750</v>
      </c>
      <c r="D207">
        <f t="shared" si="82"/>
        <v>870000</v>
      </c>
      <c r="E207">
        <f t="shared" si="83"/>
        <v>779976</v>
      </c>
      <c r="F207" s="5">
        <f t="shared" si="84"/>
        <v>794851.8600000001</v>
      </c>
      <c r="G207" s="5">
        <f t="shared" si="85"/>
        <v>828532.5</v>
      </c>
      <c r="H207" s="5">
        <f t="shared" si="86"/>
        <v>835547.7080000001</v>
      </c>
      <c r="I207" s="5">
        <f t="shared" si="87"/>
        <v>7015.2080000001006</v>
      </c>
      <c r="J207" s="5">
        <f t="shared" si="88"/>
        <v>39238.800000000003</v>
      </c>
      <c r="K207" s="5">
        <f t="shared" si="89"/>
        <v>72919.44</v>
      </c>
      <c r="L207" s="5">
        <f t="shared" si="90"/>
        <v>-75419.44</v>
      </c>
      <c r="M207" s="5">
        <f t="shared" si="91"/>
        <v>7015.2079999999987</v>
      </c>
      <c r="N207" s="5">
        <f t="shared" si="92"/>
        <v>10385709.688764516</v>
      </c>
      <c r="O207" s="8">
        <f t="shared" si="76"/>
        <v>16.819164880941656</v>
      </c>
      <c r="P207" s="28">
        <f t="shared" si="77"/>
        <v>1714.3600617384109</v>
      </c>
      <c r="Q207" s="28">
        <f t="shared" si="78"/>
        <v>12316.055938261587</v>
      </c>
    </row>
    <row r="208" spans="1:17" x14ac:dyDescent="0.3">
      <c r="A208">
        <f t="shared" si="79"/>
        <v>875000</v>
      </c>
      <c r="B208">
        <f t="shared" si="80"/>
        <v>863220</v>
      </c>
      <c r="C208">
        <f t="shared" si="81"/>
        <v>655500</v>
      </c>
      <c r="D208">
        <f t="shared" si="82"/>
        <v>875000</v>
      </c>
      <c r="E208">
        <f t="shared" si="83"/>
        <v>784476</v>
      </c>
      <c r="F208" s="5">
        <f t="shared" si="84"/>
        <v>799437.3600000001</v>
      </c>
      <c r="G208" s="5">
        <f t="shared" si="85"/>
        <v>833295</v>
      </c>
      <c r="H208" s="5">
        <f t="shared" si="86"/>
        <v>840371.10800000001</v>
      </c>
      <c r="I208" s="5">
        <f t="shared" si="87"/>
        <v>7076.1080000000075</v>
      </c>
      <c r="J208" s="5">
        <f t="shared" si="88"/>
        <v>39466.800000000003</v>
      </c>
      <c r="K208" s="5">
        <f t="shared" si="89"/>
        <v>73324.44</v>
      </c>
      <c r="L208" s="5">
        <f t="shared" si="90"/>
        <v>-75824.44</v>
      </c>
      <c r="M208" s="5">
        <f t="shared" si="91"/>
        <v>7076.1080000000075</v>
      </c>
      <c r="N208" s="5">
        <f t="shared" si="92"/>
        <v>10503888.147410698</v>
      </c>
      <c r="O208" s="8">
        <f t="shared" si="76"/>
        <v>16.605974979453705</v>
      </c>
      <c r="P208" s="28">
        <f t="shared" si="77"/>
        <v>1745.1863329918169</v>
      </c>
      <c r="Q208" s="28">
        <f t="shared" si="78"/>
        <v>12407.029667008199</v>
      </c>
    </row>
    <row r="209" spans="1:17" x14ac:dyDescent="0.3">
      <c r="A209">
        <f t="shared" si="79"/>
        <v>880000</v>
      </c>
      <c r="B209">
        <f t="shared" si="80"/>
        <v>868170</v>
      </c>
      <c r="C209">
        <f t="shared" si="81"/>
        <v>659250</v>
      </c>
      <c r="D209">
        <f t="shared" si="82"/>
        <v>880000</v>
      </c>
      <c r="E209">
        <f t="shared" si="83"/>
        <v>788976</v>
      </c>
      <c r="F209" s="5">
        <f t="shared" si="84"/>
        <v>804022.8600000001</v>
      </c>
      <c r="G209" s="5">
        <f t="shared" si="85"/>
        <v>838057.5</v>
      </c>
      <c r="H209" s="5">
        <f t="shared" si="86"/>
        <v>845194.50800000003</v>
      </c>
      <c r="I209" s="5">
        <f t="shared" si="87"/>
        <v>7137.0080000000307</v>
      </c>
      <c r="J209" s="5">
        <f t="shared" si="88"/>
        <v>39694.800000000003</v>
      </c>
      <c r="K209" s="5">
        <f t="shared" si="89"/>
        <v>73729.440000000002</v>
      </c>
      <c r="L209" s="5">
        <f t="shared" si="90"/>
        <v>-76229.440000000002</v>
      </c>
      <c r="M209" s="5">
        <f t="shared" si="91"/>
        <v>7137.0080000000016</v>
      </c>
      <c r="N209" s="5">
        <f t="shared" si="92"/>
        <v>10622735.518980496</v>
      </c>
      <c r="O209" s="8">
        <f t="shared" si="76"/>
        <v>16.397785060967777</v>
      </c>
      <c r="P209" s="28">
        <f t="shared" si="77"/>
        <v>1776.0125189382525</v>
      </c>
      <c r="Q209" s="28">
        <f t="shared" si="78"/>
        <v>12498.003481061751</v>
      </c>
    </row>
    <row r="210" spans="1:17" x14ac:dyDescent="0.3">
      <c r="A210">
        <f t="shared" si="79"/>
        <v>885000</v>
      </c>
      <c r="B210">
        <f t="shared" si="80"/>
        <v>873120</v>
      </c>
      <c r="C210">
        <f t="shared" si="81"/>
        <v>663000</v>
      </c>
      <c r="D210">
        <f t="shared" si="82"/>
        <v>885000</v>
      </c>
      <c r="E210">
        <f t="shared" si="83"/>
        <v>793476</v>
      </c>
      <c r="F210" s="5">
        <f t="shared" si="84"/>
        <v>808608.3600000001</v>
      </c>
      <c r="G210" s="5">
        <f t="shared" si="85"/>
        <v>842820</v>
      </c>
      <c r="H210" s="5">
        <f t="shared" si="86"/>
        <v>850017.90800000005</v>
      </c>
      <c r="I210" s="5">
        <f t="shared" si="87"/>
        <v>7197.908000000054</v>
      </c>
      <c r="J210" s="5">
        <f t="shared" si="88"/>
        <v>39922.800000000003</v>
      </c>
      <c r="K210" s="5">
        <f t="shared" si="89"/>
        <v>74134.44</v>
      </c>
      <c r="L210" s="5">
        <f t="shared" si="90"/>
        <v>-76634.44</v>
      </c>
      <c r="M210" s="5">
        <f t="shared" si="91"/>
        <v>7197.9079999999958</v>
      </c>
      <c r="N210" s="5">
        <f t="shared" si="92"/>
        <v>10742251.803473912</v>
      </c>
      <c r="O210" s="8">
        <f t="shared" si="76"/>
        <v>16.194442677434267</v>
      </c>
      <c r="P210" s="28">
        <f t="shared" si="77"/>
        <v>1806.8386210053741</v>
      </c>
      <c r="Q210" s="28">
        <f t="shared" si="78"/>
        <v>12588.977378994618</v>
      </c>
    </row>
    <row r="211" spans="1:17" x14ac:dyDescent="0.3">
      <c r="A211">
        <f t="shared" si="79"/>
        <v>890000</v>
      </c>
      <c r="B211">
        <f t="shared" si="80"/>
        <v>878070</v>
      </c>
      <c r="C211">
        <f t="shared" si="81"/>
        <v>666750</v>
      </c>
      <c r="D211">
        <f t="shared" si="82"/>
        <v>890000</v>
      </c>
      <c r="E211">
        <f t="shared" si="83"/>
        <v>797976</v>
      </c>
      <c r="F211" s="5">
        <f t="shared" si="84"/>
        <v>813193.8600000001</v>
      </c>
      <c r="G211" s="5">
        <f t="shared" si="85"/>
        <v>847582.5</v>
      </c>
      <c r="H211" s="5">
        <f t="shared" si="86"/>
        <v>854841.30800000008</v>
      </c>
      <c r="I211" s="5">
        <f t="shared" si="87"/>
        <v>7258.8080000000773</v>
      </c>
      <c r="J211" s="5">
        <f t="shared" si="88"/>
        <v>40150.800000000003</v>
      </c>
      <c r="K211" s="5">
        <f t="shared" si="89"/>
        <v>74539.44</v>
      </c>
      <c r="L211" s="5">
        <f t="shared" si="90"/>
        <v>-77039.44</v>
      </c>
      <c r="M211" s="5">
        <f t="shared" si="91"/>
        <v>7258.8080000000045</v>
      </c>
      <c r="N211" s="5">
        <f t="shared" si="92"/>
        <v>10862437.000890944</v>
      </c>
      <c r="O211" s="8">
        <f t="shared" si="76"/>
        <v>15.99580101989379</v>
      </c>
      <c r="P211" s="28">
        <f t="shared" si="77"/>
        <v>1837.6646405891615</v>
      </c>
      <c r="Q211" s="28">
        <f t="shared" si="78"/>
        <v>12679.951359410847</v>
      </c>
    </row>
    <row r="212" spans="1:17" x14ac:dyDescent="0.3">
      <c r="A212">
        <f t="shared" si="79"/>
        <v>895000</v>
      </c>
      <c r="B212">
        <f t="shared" si="80"/>
        <v>883020</v>
      </c>
      <c r="C212">
        <f t="shared" si="81"/>
        <v>670500</v>
      </c>
      <c r="D212">
        <f t="shared" si="82"/>
        <v>895000</v>
      </c>
      <c r="E212">
        <f t="shared" si="83"/>
        <v>802476</v>
      </c>
      <c r="F212" s="5">
        <f t="shared" si="84"/>
        <v>817779.3600000001</v>
      </c>
      <c r="G212" s="5">
        <f t="shared" si="85"/>
        <v>852345</v>
      </c>
      <c r="H212" s="5">
        <f t="shared" si="86"/>
        <v>859664.7080000001</v>
      </c>
      <c r="I212" s="5">
        <f t="shared" si="87"/>
        <v>7319.7080000001006</v>
      </c>
      <c r="J212" s="5">
        <f t="shared" si="88"/>
        <v>40378.800000000003</v>
      </c>
      <c r="K212" s="5">
        <f t="shared" si="89"/>
        <v>74944.44</v>
      </c>
      <c r="L212" s="5">
        <f t="shared" si="90"/>
        <v>-77444.44</v>
      </c>
      <c r="M212" s="5">
        <f t="shared" si="91"/>
        <v>7319.7079999999987</v>
      </c>
      <c r="N212" s="5">
        <f t="shared" si="92"/>
        <v>10983291.111231592</v>
      </c>
      <c r="O212" s="8">
        <f t="shared" si="76"/>
        <v>15.801718676179007</v>
      </c>
      <c r="P212" s="28">
        <f t="shared" si="77"/>
        <v>1868.4905790547527</v>
      </c>
      <c r="Q212" s="28">
        <f t="shared" si="78"/>
        <v>12770.925420945245</v>
      </c>
    </row>
    <row r="213" spans="1:17" x14ac:dyDescent="0.3">
      <c r="A213">
        <f t="shared" si="79"/>
        <v>900000</v>
      </c>
      <c r="B213">
        <f t="shared" si="80"/>
        <v>887970</v>
      </c>
      <c r="C213">
        <f t="shared" si="81"/>
        <v>674250</v>
      </c>
      <c r="D213">
        <f t="shared" si="82"/>
        <v>900000</v>
      </c>
      <c r="E213">
        <f t="shared" si="83"/>
        <v>806976</v>
      </c>
      <c r="F213" s="5">
        <f t="shared" si="84"/>
        <v>822364.8600000001</v>
      </c>
      <c r="G213" s="5">
        <f t="shared" si="85"/>
        <v>857107.5</v>
      </c>
      <c r="H213" s="5">
        <f t="shared" si="86"/>
        <v>864488.10800000001</v>
      </c>
      <c r="I213" s="5">
        <f t="shared" si="87"/>
        <v>7380.6080000000075</v>
      </c>
      <c r="J213" s="5">
        <f t="shared" si="88"/>
        <v>40606.800000000003</v>
      </c>
      <c r="K213" s="5">
        <f t="shared" si="89"/>
        <v>75349.440000000002</v>
      </c>
      <c r="L213" s="5">
        <f t="shared" si="90"/>
        <v>-77849.440000000002</v>
      </c>
      <c r="M213" s="5">
        <f t="shared" si="91"/>
        <v>7380.6080000000075</v>
      </c>
      <c r="N213" s="5">
        <f t="shared" si="92"/>
        <v>11104814.13449586</v>
      </c>
      <c r="O213" s="8">
        <f t="shared" si="76"/>
        <v>15.61205940037199</v>
      </c>
      <c r="P213" s="28">
        <f t="shared" si="77"/>
        <v>1899.3164377373805</v>
      </c>
      <c r="Q213" s="28">
        <f t="shared" si="78"/>
        <v>12861.899562262635</v>
      </c>
    </row>
    <row r="214" spans="1:17" x14ac:dyDescent="0.3">
      <c r="A214">
        <f t="shared" si="79"/>
        <v>905000</v>
      </c>
      <c r="B214">
        <f t="shared" si="80"/>
        <v>892920</v>
      </c>
      <c r="C214">
        <f t="shared" si="81"/>
        <v>678000</v>
      </c>
      <c r="D214">
        <f t="shared" si="82"/>
        <v>905000</v>
      </c>
      <c r="E214">
        <f t="shared" si="83"/>
        <v>811476</v>
      </c>
      <c r="F214" s="5">
        <f t="shared" si="84"/>
        <v>826950.3600000001</v>
      </c>
      <c r="G214" s="5">
        <f t="shared" si="85"/>
        <v>861870</v>
      </c>
      <c r="H214" s="5">
        <f t="shared" si="86"/>
        <v>869311.50800000003</v>
      </c>
      <c r="I214" s="5">
        <f t="shared" si="87"/>
        <v>7441.5080000000307</v>
      </c>
      <c r="J214" s="5">
        <f t="shared" si="88"/>
        <v>40834.800000000003</v>
      </c>
      <c r="K214" s="5">
        <f t="shared" si="89"/>
        <v>75754.44</v>
      </c>
      <c r="L214" s="5">
        <f t="shared" si="90"/>
        <v>-78254.44</v>
      </c>
      <c r="M214" s="5">
        <f t="shared" si="91"/>
        <v>7441.5080000000016</v>
      </c>
      <c r="N214" s="5">
        <f t="shared" si="92"/>
        <v>11227006.070683744</v>
      </c>
      <c r="O214" s="8">
        <f t="shared" si="76"/>
        <v>15.426691893392274</v>
      </c>
      <c r="P214" s="28">
        <f t="shared" si="77"/>
        <v>1930.1422179430856</v>
      </c>
      <c r="Q214" s="28">
        <f t="shared" si="78"/>
        <v>12952.873782056919</v>
      </c>
    </row>
    <row r="215" spans="1:17" x14ac:dyDescent="0.3">
      <c r="A215">
        <f t="shared" si="79"/>
        <v>910000</v>
      </c>
      <c r="B215">
        <f t="shared" si="80"/>
        <v>897870</v>
      </c>
      <c r="C215">
        <f t="shared" si="81"/>
        <v>681750</v>
      </c>
      <c r="D215">
        <f t="shared" si="82"/>
        <v>910000</v>
      </c>
      <c r="E215">
        <f t="shared" si="83"/>
        <v>815976</v>
      </c>
      <c r="F215" s="5">
        <f t="shared" si="84"/>
        <v>831535.8600000001</v>
      </c>
      <c r="G215" s="5">
        <f t="shared" si="85"/>
        <v>866632.5</v>
      </c>
      <c r="H215" s="5">
        <f t="shared" si="86"/>
        <v>874134.90800000005</v>
      </c>
      <c r="I215" s="5">
        <f t="shared" si="87"/>
        <v>7502.408000000054</v>
      </c>
      <c r="J215" s="5">
        <f t="shared" si="88"/>
        <v>41062.800000000003</v>
      </c>
      <c r="K215" s="5">
        <f t="shared" si="89"/>
        <v>76159.44</v>
      </c>
      <c r="L215" s="5">
        <f t="shared" si="90"/>
        <v>-78659.44</v>
      </c>
      <c r="M215" s="5">
        <f t="shared" si="91"/>
        <v>7502.4079999999958</v>
      </c>
      <c r="N215" s="5">
        <f t="shared" si="92"/>
        <v>11349866.919795245</v>
      </c>
      <c r="O215" s="8">
        <f t="shared" si="76"/>
        <v>15.245489594113394</v>
      </c>
      <c r="P215" s="28">
        <f t="shared" si="77"/>
        <v>1960.9679209495989</v>
      </c>
      <c r="Q215" s="28">
        <f t="shared" si="78"/>
        <v>13043.848079050393</v>
      </c>
    </row>
    <row r="216" spans="1:17" x14ac:dyDescent="0.3">
      <c r="A216">
        <f t="shared" si="79"/>
        <v>915000</v>
      </c>
      <c r="B216">
        <f t="shared" si="80"/>
        <v>902820</v>
      </c>
      <c r="C216">
        <f t="shared" si="81"/>
        <v>685500</v>
      </c>
      <c r="D216">
        <f t="shared" si="82"/>
        <v>915000</v>
      </c>
      <c r="E216">
        <f t="shared" si="83"/>
        <v>820476</v>
      </c>
      <c r="F216" s="5">
        <f t="shared" si="84"/>
        <v>836121.3600000001</v>
      </c>
      <c r="G216" s="5">
        <f t="shared" si="85"/>
        <v>871395</v>
      </c>
      <c r="H216" s="5">
        <f t="shared" si="86"/>
        <v>878958.30800000008</v>
      </c>
      <c r="I216" s="5">
        <f t="shared" si="87"/>
        <v>7563.3080000000773</v>
      </c>
      <c r="J216" s="5">
        <f t="shared" si="88"/>
        <v>41290.800000000003</v>
      </c>
      <c r="K216" s="5">
        <f t="shared" si="89"/>
        <v>76564.44</v>
      </c>
      <c r="L216" s="5">
        <f t="shared" si="90"/>
        <v>-79064.44</v>
      </c>
      <c r="M216" s="5">
        <f t="shared" si="91"/>
        <v>7563.3080000000045</v>
      </c>
      <c r="N216" s="5">
        <f t="shared" si="92"/>
        <v>11473396.681830363</v>
      </c>
      <c r="O216" s="8">
        <f t="shared" si="76"/>
        <v>15.068330480455799</v>
      </c>
      <c r="P216" s="28">
        <f t="shared" si="77"/>
        <v>1991.7935480070682</v>
      </c>
      <c r="Q216" s="28">
        <f t="shared" si="78"/>
        <v>13134.822451992941</v>
      </c>
    </row>
    <row r="217" spans="1:17" x14ac:dyDescent="0.3">
      <c r="A217">
        <f t="shared" si="79"/>
        <v>920000</v>
      </c>
      <c r="B217">
        <f t="shared" si="80"/>
        <v>907770</v>
      </c>
      <c r="C217">
        <f t="shared" si="81"/>
        <v>689250</v>
      </c>
      <c r="D217">
        <f t="shared" si="82"/>
        <v>920000</v>
      </c>
      <c r="E217">
        <f t="shared" si="83"/>
        <v>824976</v>
      </c>
      <c r="F217" s="5">
        <f t="shared" si="84"/>
        <v>840706.8600000001</v>
      </c>
      <c r="G217" s="5">
        <f t="shared" si="85"/>
        <v>876157.5</v>
      </c>
      <c r="H217" s="5">
        <f t="shared" si="86"/>
        <v>883781.7080000001</v>
      </c>
      <c r="I217" s="5">
        <f t="shared" si="87"/>
        <v>7624.2080000001006</v>
      </c>
      <c r="J217" s="5">
        <f t="shared" si="88"/>
        <v>41518.800000000003</v>
      </c>
      <c r="K217" s="5">
        <f t="shared" si="89"/>
        <v>76969.440000000002</v>
      </c>
      <c r="L217" s="5">
        <f t="shared" si="90"/>
        <v>-79469.440000000002</v>
      </c>
      <c r="M217" s="5">
        <f t="shared" si="91"/>
        <v>7624.2079999999987</v>
      </c>
      <c r="N217" s="5">
        <f t="shared" si="92"/>
        <v>11597595.356789099</v>
      </c>
      <c r="O217" s="8">
        <f t="shared" si="76"/>
        <v>14.895096879921638</v>
      </c>
      <c r="P217" s="28">
        <f t="shared" si="77"/>
        <v>2022.6191003387539</v>
      </c>
      <c r="Q217" s="28">
        <f t="shared" si="78"/>
        <v>13225.796899661244</v>
      </c>
    </row>
    <row r="218" spans="1:17" x14ac:dyDescent="0.3">
      <c r="A218">
        <f t="shared" si="79"/>
        <v>925000</v>
      </c>
      <c r="B218">
        <f t="shared" si="80"/>
        <v>912720</v>
      </c>
      <c r="C218">
        <f t="shared" si="81"/>
        <v>693000</v>
      </c>
      <c r="D218">
        <f t="shared" si="82"/>
        <v>925000</v>
      </c>
      <c r="E218">
        <f t="shared" si="83"/>
        <v>829476</v>
      </c>
      <c r="F218" s="5">
        <f t="shared" si="84"/>
        <v>845292.3600000001</v>
      </c>
      <c r="G218" s="5">
        <f t="shared" si="85"/>
        <v>880920</v>
      </c>
      <c r="H218" s="5">
        <f t="shared" si="86"/>
        <v>888605.10800000001</v>
      </c>
      <c r="I218" s="5">
        <f t="shared" si="87"/>
        <v>7685.1080000000075</v>
      </c>
      <c r="J218" s="5">
        <f t="shared" si="88"/>
        <v>41746.800000000003</v>
      </c>
      <c r="K218" s="5">
        <f t="shared" si="89"/>
        <v>77374.44</v>
      </c>
      <c r="L218" s="5">
        <f t="shared" si="90"/>
        <v>-79874.44</v>
      </c>
      <c r="M218" s="5">
        <f t="shared" si="91"/>
        <v>7685.1080000000075</v>
      </c>
      <c r="N218" s="5">
        <f t="shared" si="92"/>
        <v>11722462.944671452</v>
      </c>
      <c r="O218" s="8">
        <f t="shared" si="76"/>
        <v>14.725675289076307</v>
      </c>
      <c r="P218" s="28">
        <f t="shared" si="77"/>
        <v>2053.4445791418448</v>
      </c>
      <c r="Q218" s="28">
        <f t="shared" si="78"/>
        <v>13316.771420858171</v>
      </c>
    </row>
    <row r="219" spans="1:17" x14ac:dyDescent="0.3">
      <c r="A219">
        <f t="shared" si="79"/>
        <v>930000</v>
      </c>
      <c r="B219">
        <f t="shared" si="80"/>
        <v>917670</v>
      </c>
      <c r="C219">
        <f t="shared" si="81"/>
        <v>696750</v>
      </c>
      <c r="D219">
        <f t="shared" si="82"/>
        <v>930000</v>
      </c>
      <c r="E219">
        <f t="shared" si="83"/>
        <v>833976</v>
      </c>
      <c r="F219" s="5">
        <f t="shared" si="84"/>
        <v>849877.8600000001</v>
      </c>
      <c r="G219" s="5">
        <f t="shared" si="85"/>
        <v>885682.5</v>
      </c>
      <c r="H219" s="5">
        <f t="shared" si="86"/>
        <v>893428.50800000003</v>
      </c>
      <c r="I219" s="5">
        <f t="shared" si="87"/>
        <v>7746.0080000000307</v>
      </c>
      <c r="J219" s="5">
        <f t="shared" si="88"/>
        <v>41974.8</v>
      </c>
      <c r="K219" s="5">
        <f t="shared" si="89"/>
        <v>77779.44</v>
      </c>
      <c r="L219" s="5">
        <f t="shared" si="90"/>
        <v>-80279.44</v>
      </c>
      <c r="M219" s="5">
        <f t="shared" si="91"/>
        <v>7746.0080000000016</v>
      </c>
      <c r="N219" s="5">
        <f t="shared" si="92"/>
        <v>11847999.445477422</v>
      </c>
      <c r="O219" s="8">
        <f t="shared" si="76"/>
        <v>14.559956201512549</v>
      </c>
      <c r="P219" s="28">
        <f t="shared" si="77"/>
        <v>2084.2699855880401</v>
      </c>
      <c r="Q219" s="28">
        <f t="shared" si="78"/>
        <v>13407.746014411963</v>
      </c>
    </row>
    <row r="220" spans="1:17" x14ac:dyDescent="0.3">
      <c r="A220">
        <f t="shared" si="79"/>
        <v>935000</v>
      </c>
      <c r="B220">
        <f t="shared" si="80"/>
        <v>922620</v>
      </c>
      <c r="C220">
        <f t="shared" si="81"/>
        <v>700500</v>
      </c>
      <c r="D220">
        <f t="shared" si="82"/>
        <v>935000</v>
      </c>
      <c r="E220">
        <f t="shared" si="83"/>
        <v>838476</v>
      </c>
      <c r="F220" s="5">
        <f t="shared" si="84"/>
        <v>854463.3600000001</v>
      </c>
      <c r="G220" s="5">
        <f t="shared" si="85"/>
        <v>890445</v>
      </c>
      <c r="H220" s="5">
        <f t="shared" si="86"/>
        <v>898251.90800000005</v>
      </c>
      <c r="I220" s="5">
        <f t="shared" si="87"/>
        <v>7806.908000000054</v>
      </c>
      <c r="J220" s="5">
        <f t="shared" si="88"/>
        <v>42202.8</v>
      </c>
      <c r="K220" s="5">
        <f t="shared" si="89"/>
        <v>78184.44</v>
      </c>
      <c r="L220" s="5">
        <f t="shared" si="90"/>
        <v>-80684.44</v>
      </c>
      <c r="M220" s="5">
        <f t="shared" si="91"/>
        <v>7806.9079999999958</v>
      </c>
      <c r="N220" s="5">
        <f t="shared" si="92"/>
        <v>11974204.85920701</v>
      </c>
      <c r="O220" s="8">
        <f t="shared" si="76"/>
        <v>14.397833943847246</v>
      </c>
      <c r="P220" s="28">
        <f t="shared" si="77"/>
        <v>2115.09532082432</v>
      </c>
      <c r="Q220" s="28">
        <f t="shared" si="78"/>
        <v>13498.720679175673</v>
      </c>
    </row>
    <row r="221" spans="1:17" x14ac:dyDescent="0.3">
      <c r="A221">
        <f t="shared" si="79"/>
        <v>940000</v>
      </c>
      <c r="B221">
        <f t="shared" si="80"/>
        <v>927570</v>
      </c>
      <c r="C221">
        <f t="shared" si="81"/>
        <v>704250</v>
      </c>
      <c r="D221">
        <f t="shared" si="82"/>
        <v>940000</v>
      </c>
      <c r="E221">
        <f t="shared" si="83"/>
        <v>842976</v>
      </c>
      <c r="F221" s="5">
        <f t="shared" si="84"/>
        <v>859048.8600000001</v>
      </c>
      <c r="G221" s="5">
        <f t="shared" si="85"/>
        <v>895207.5</v>
      </c>
      <c r="H221" s="5">
        <f t="shared" si="86"/>
        <v>903075.30800000008</v>
      </c>
      <c r="I221" s="5">
        <f t="shared" si="87"/>
        <v>7867.8080000000773</v>
      </c>
      <c r="J221" s="5">
        <f t="shared" si="88"/>
        <v>42430.8</v>
      </c>
      <c r="K221" s="5">
        <f t="shared" si="89"/>
        <v>78589.440000000002</v>
      </c>
      <c r="L221" s="5">
        <f t="shared" si="90"/>
        <v>-81089.440000000002</v>
      </c>
      <c r="M221" s="5">
        <f t="shared" si="91"/>
        <v>7867.8080000000045</v>
      </c>
      <c r="N221" s="5">
        <f t="shared" si="92"/>
        <v>12101079.185860217</v>
      </c>
      <c r="O221" s="8">
        <f t="shared" si="76"/>
        <v>14.239206519341238</v>
      </c>
      <c r="P221" s="28">
        <f t="shared" si="77"/>
        <v>2145.9205859735521</v>
      </c>
      <c r="Q221" s="28">
        <f t="shared" si="78"/>
        <v>13589.695414026457</v>
      </c>
    </row>
    <row r="222" spans="1:17" x14ac:dyDescent="0.3">
      <c r="A222">
        <f t="shared" si="79"/>
        <v>945000</v>
      </c>
      <c r="B222">
        <f t="shared" si="80"/>
        <v>932520</v>
      </c>
      <c r="C222">
        <f t="shared" si="81"/>
        <v>708000</v>
      </c>
      <c r="D222">
        <f t="shared" si="82"/>
        <v>945000</v>
      </c>
      <c r="E222">
        <f t="shared" si="83"/>
        <v>847476</v>
      </c>
      <c r="F222" s="5">
        <f t="shared" si="84"/>
        <v>863634.3600000001</v>
      </c>
      <c r="G222" s="5">
        <f t="shared" si="85"/>
        <v>899970</v>
      </c>
      <c r="H222" s="5">
        <f t="shared" si="86"/>
        <v>907898.7080000001</v>
      </c>
      <c r="I222" s="5">
        <f t="shared" si="87"/>
        <v>7928.7080000001006</v>
      </c>
      <c r="J222" s="5">
        <f t="shared" si="88"/>
        <v>42658.8</v>
      </c>
      <c r="K222" s="5">
        <f t="shared" si="89"/>
        <v>78994.44</v>
      </c>
      <c r="L222" s="5">
        <f t="shared" si="90"/>
        <v>-81494.44</v>
      </c>
      <c r="M222" s="5">
        <f t="shared" si="91"/>
        <v>7928.7079999999987</v>
      </c>
      <c r="N222" s="5">
        <f t="shared" si="92"/>
        <v>12228622.425437037</v>
      </c>
      <c r="O222" s="8">
        <f t="shared" si="76"/>
        <v>14.083975458747261</v>
      </c>
      <c r="P222" s="28">
        <f t="shared" si="77"/>
        <v>2176.7457821350799</v>
      </c>
      <c r="Q222" s="28">
        <f t="shared" si="78"/>
        <v>13680.670217864918</v>
      </c>
    </row>
    <row r="223" spans="1:17" x14ac:dyDescent="0.3">
      <c r="A223">
        <f t="shared" si="79"/>
        <v>950000</v>
      </c>
      <c r="B223">
        <f t="shared" si="80"/>
        <v>937470</v>
      </c>
      <c r="C223">
        <f t="shared" si="81"/>
        <v>711750</v>
      </c>
      <c r="D223">
        <f t="shared" si="82"/>
        <v>950000</v>
      </c>
      <c r="E223">
        <f t="shared" si="83"/>
        <v>851976</v>
      </c>
      <c r="F223" s="5">
        <f t="shared" si="84"/>
        <v>868219.8600000001</v>
      </c>
      <c r="G223" s="5">
        <f t="shared" si="85"/>
        <v>904732.5</v>
      </c>
      <c r="H223" s="5">
        <f t="shared" si="86"/>
        <v>912722.10800000001</v>
      </c>
      <c r="I223" s="5">
        <f t="shared" si="87"/>
        <v>7989.6080000000075</v>
      </c>
      <c r="J223" s="5">
        <f t="shared" si="88"/>
        <v>42886.8</v>
      </c>
      <c r="K223" s="5">
        <f t="shared" si="89"/>
        <v>79399.44</v>
      </c>
      <c r="L223" s="5">
        <f t="shared" si="90"/>
        <v>-81899.44</v>
      </c>
      <c r="M223" s="5">
        <f t="shared" si="91"/>
        <v>7989.6080000000075</v>
      </c>
      <c r="N223" s="5">
        <f t="shared" si="92"/>
        <v>12356834.577937476</v>
      </c>
      <c r="O223" s="8">
        <f t="shared" si="76"/>
        <v>13.932045678011235</v>
      </c>
      <c r="P223" s="28">
        <f t="shared" si="77"/>
        <v>2207.5709103854342</v>
      </c>
      <c r="Q223" s="28">
        <f t="shared" si="78"/>
        <v>13771.64508961458</v>
      </c>
    </row>
    <row r="224" spans="1:17" x14ac:dyDescent="0.3">
      <c r="A224">
        <f t="shared" si="79"/>
        <v>955000</v>
      </c>
      <c r="B224">
        <f t="shared" si="80"/>
        <v>942420</v>
      </c>
      <c r="C224">
        <f t="shared" si="81"/>
        <v>715500</v>
      </c>
      <c r="D224">
        <f t="shared" si="82"/>
        <v>955000</v>
      </c>
      <c r="E224">
        <f t="shared" si="83"/>
        <v>856476</v>
      </c>
      <c r="F224" s="5">
        <f t="shared" si="84"/>
        <v>872805.3600000001</v>
      </c>
      <c r="G224" s="5">
        <f t="shared" si="85"/>
        <v>909495</v>
      </c>
      <c r="H224" s="5">
        <f t="shared" si="86"/>
        <v>917545.50800000003</v>
      </c>
      <c r="I224" s="5">
        <f t="shared" si="87"/>
        <v>8050.5080000000307</v>
      </c>
      <c r="J224" s="5">
        <f t="shared" si="88"/>
        <v>43114.8</v>
      </c>
      <c r="K224" s="5">
        <f t="shared" si="89"/>
        <v>79804.44</v>
      </c>
      <c r="L224" s="5">
        <f t="shared" si="90"/>
        <v>-82304.44</v>
      </c>
      <c r="M224" s="5">
        <f t="shared" si="91"/>
        <v>8050.5080000000016</v>
      </c>
      <c r="N224" s="5">
        <f t="shared" si="92"/>
        <v>12485715.643361531</v>
      </c>
      <c r="O224" s="8">
        <f t="shared" si="76"/>
        <v>13.783325342484289</v>
      </c>
      <c r="P224" s="28">
        <f t="shared" si="77"/>
        <v>2238.3959717788093</v>
      </c>
      <c r="Q224" s="28">
        <f t="shared" si="78"/>
        <v>13862.620028221194</v>
      </c>
    </row>
    <row r="225" spans="1:17" x14ac:dyDescent="0.3">
      <c r="A225">
        <f t="shared" si="79"/>
        <v>960000</v>
      </c>
      <c r="B225">
        <f t="shared" si="80"/>
        <v>947370</v>
      </c>
      <c r="C225">
        <f t="shared" si="81"/>
        <v>719250</v>
      </c>
      <c r="D225">
        <f t="shared" si="82"/>
        <v>960000</v>
      </c>
      <c r="E225">
        <f t="shared" si="83"/>
        <v>860976</v>
      </c>
      <c r="F225" s="5">
        <f t="shared" si="84"/>
        <v>877390.8600000001</v>
      </c>
      <c r="G225" s="5">
        <f t="shared" si="85"/>
        <v>914257.5</v>
      </c>
      <c r="H225" s="5">
        <f t="shared" si="86"/>
        <v>922368.90800000005</v>
      </c>
      <c r="I225" s="5">
        <f t="shared" si="87"/>
        <v>8111.408000000054</v>
      </c>
      <c r="J225" s="5">
        <f t="shared" si="88"/>
        <v>43342.8</v>
      </c>
      <c r="K225" s="5">
        <f t="shared" si="89"/>
        <v>80209.440000000002</v>
      </c>
      <c r="L225" s="5">
        <f t="shared" si="90"/>
        <v>-82709.440000000002</v>
      </c>
      <c r="M225" s="5">
        <f t="shared" si="91"/>
        <v>8111.4079999999958</v>
      </c>
      <c r="N225" s="5">
        <f t="shared" si="92"/>
        <v>12615265.621709205</v>
      </c>
      <c r="O225" s="8">
        <f t="shared" si="76"/>
        <v>13.637725737307008</v>
      </c>
      <c r="P225" s="28">
        <f t="shared" si="77"/>
        <v>2269.2209673477364</v>
      </c>
      <c r="Q225" s="28">
        <f t="shared" si="78"/>
        <v>13953.595032652254</v>
      </c>
    </row>
    <row r="226" spans="1:17" x14ac:dyDescent="0.3">
      <c r="A226">
        <f t="shared" si="79"/>
        <v>965000</v>
      </c>
      <c r="B226">
        <f t="shared" si="80"/>
        <v>952320</v>
      </c>
      <c r="C226">
        <f t="shared" si="81"/>
        <v>723000</v>
      </c>
      <c r="D226">
        <f t="shared" si="82"/>
        <v>965000</v>
      </c>
      <c r="E226">
        <f t="shared" si="83"/>
        <v>865476</v>
      </c>
      <c r="F226" s="5">
        <f t="shared" si="84"/>
        <v>881976.3600000001</v>
      </c>
      <c r="G226" s="5">
        <f t="shared" si="85"/>
        <v>919020</v>
      </c>
      <c r="H226" s="5">
        <f t="shared" si="86"/>
        <v>927192.30800000008</v>
      </c>
      <c r="I226" s="5">
        <f t="shared" si="87"/>
        <v>8172.3080000000773</v>
      </c>
      <c r="J226" s="5">
        <f t="shared" si="88"/>
        <v>43570.8</v>
      </c>
      <c r="K226" s="5">
        <f t="shared" si="89"/>
        <v>80614.44</v>
      </c>
      <c r="L226" s="5">
        <f t="shared" si="90"/>
        <v>-83114.44</v>
      </c>
      <c r="M226" s="5">
        <f t="shared" si="91"/>
        <v>8172.3080000000045</v>
      </c>
      <c r="N226" s="5">
        <f t="shared" si="92"/>
        <v>12745484.512980495</v>
      </c>
      <c r="O226" s="8">
        <f t="shared" si="76"/>
        <v>13.495161143660013</v>
      </c>
      <c r="P226" s="28">
        <f t="shared" si="77"/>
        <v>2300.0458981035972</v>
      </c>
      <c r="Q226" s="28">
        <f t="shared" si="78"/>
        <v>14044.570101896412</v>
      </c>
    </row>
    <row r="227" spans="1:17" x14ac:dyDescent="0.3">
      <c r="A227">
        <f t="shared" ref="A227:A234" si="93">$C$22 + (ROW() - 34)*$C$23</f>
        <v>970000</v>
      </c>
      <c r="B227">
        <f t="shared" ref="B227:B234" si="94">$D$3*A227-$E$3</f>
        <v>957270</v>
      </c>
      <c r="C227">
        <f t="shared" ref="C227:C234" si="95">$D$4*A227-$E$4</f>
        <v>726750</v>
      </c>
      <c r="D227">
        <f t="shared" ref="D227:D234" si="96">$D$5*A227-$E$5</f>
        <v>970000</v>
      </c>
      <c r="E227">
        <f t="shared" ref="E227:E234" si="97">$D$6*A227-$E$6</f>
        <v>869976</v>
      </c>
      <c r="F227" s="5">
        <f t="shared" ref="F227:F234" si="98">$C$8*B227 + (1 - $C$8)*E227</f>
        <v>886561.8600000001</v>
      </c>
      <c r="G227" s="5">
        <f t="shared" ref="G227:G234" si="99">$C$8*C227 + (1 - $C$8)*D227</f>
        <v>923782.5</v>
      </c>
      <c r="H227" s="5">
        <f t="shared" ref="H227:H234" si="100">$C$8*($F$10*B227 + (1 - $F$10)*C227) + (1 - $C$8)*($F$11*D227 + (1 -$F$11)*E227) - $C$14</f>
        <v>932015.7080000001</v>
      </c>
      <c r="I227" s="5">
        <f t="shared" ref="I227:I234" si="101">H227-G227</f>
        <v>8233.2080000001006</v>
      </c>
      <c r="J227" s="5">
        <f t="shared" ref="J227:J234" si="102" xml:space="preserve"> $C$8*(B227 - C227)</f>
        <v>43798.8</v>
      </c>
      <c r="K227" s="5">
        <f t="shared" ref="K227:K234" si="103" xml:space="preserve"> (1 - $C$8)*(D227 - E227)</f>
        <v>81019.44</v>
      </c>
      <c r="L227" s="5">
        <f t="shared" ref="L227:L234" si="104" xml:space="preserve"> (1 - $C$8)*(E227 - D227) - $C$14</f>
        <v>-83519.44</v>
      </c>
      <c r="M227" s="5">
        <f t="shared" ref="M227:M234" si="105" xml:space="preserve"> $F$10*J227 + $F$11*K227 + L227</f>
        <v>8233.2079999999987</v>
      </c>
      <c r="N227" s="5">
        <f t="shared" ref="N227:N234" si="106" xml:space="preserve"> J227*J227*$G$10 + K227*K227*$G$11</f>
        <v>12876372.317175403</v>
      </c>
      <c r="O227" s="8">
        <f t="shared" si="76"/>
        <v>13.355548720583428</v>
      </c>
      <c r="P227" s="28">
        <f t="shared" si="77"/>
        <v>2330.8707650371171</v>
      </c>
      <c r="Q227" s="28">
        <f t="shared" si="78"/>
        <v>14135.545234962879</v>
      </c>
    </row>
    <row r="228" spans="1:17" x14ac:dyDescent="0.3">
      <c r="A228">
        <f t="shared" si="93"/>
        <v>975000</v>
      </c>
      <c r="B228">
        <f t="shared" si="94"/>
        <v>962220</v>
      </c>
      <c r="C228">
        <f t="shared" si="95"/>
        <v>730500</v>
      </c>
      <c r="D228">
        <f t="shared" si="96"/>
        <v>975000</v>
      </c>
      <c r="E228">
        <f t="shared" si="97"/>
        <v>874476</v>
      </c>
      <c r="F228" s="5">
        <f t="shared" si="98"/>
        <v>891147.3600000001</v>
      </c>
      <c r="G228" s="5">
        <f t="shared" si="99"/>
        <v>928545</v>
      </c>
      <c r="H228" s="5">
        <f t="shared" si="100"/>
        <v>936839.10800000001</v>
      </c>
      <c r="I228" s="5">
        <f t="shared" si="101"/>
        <v>8294.1080000000075</v>
      </c>
      <c r="J228" s="5">
        <f t="shared" si="102"/>
        <v>44026.8</v>
      </c>
      <c r="K228" s="5">
        <f t="shared" si="103"/>
        <v>81424.44</v>
      </c>
      <c r="L228" s="5">
        <f t="shared" si="104"/>
        <v>-83924.44</v>
      </c>
      <c r="M228" s="5">
        <f t="shared" si="105"/>
        <v>8294.1080000000075</v>
      </c>
      <c r="N228" s="5">
        <f t="shared" si="106"/>
        <v>13007929.034293927</v>
      </c>
      <c r="O228" s="8">
        <f t="shared" ref="O228:O234" si="107" xml:space="preserve"> SQRT(N228/(2*PI()))*EXP(-M228*M228/(2*N228)) - M228*NORMDIST(-M228/SQRT(N228),0,1,1) - (M228 &lt; 0)</f>
        <v>13.218808392084654</v>
      </c>
      <c r="P228" s="28">
        <f t="shared" ref="P228:P234" si="108">M228 - NORMINV(1 - (1 - $C$32)/2,0,1)*SQRT(N228)</f>
        <v>2361.6955691189942</v>
      </c>
      <c r="Q228" s="28">
        <f t="shared" ref="Q228:Q234" si="109">M228 + NORMINV(1 - (1 - $C$32)/2,0,1)*SQRT(N228)</f>
        <v>14226.520430881021</v>
      </c>
    </row>
    <row r="229" spans="1:17" x14ac:dyDescent="0.3">
      <c r="A229">
        <f t="shared" si="93"/>
        <v>980000</v>
      </c>
      <c r="B229">
        <f t="shared" si="94"/>
        <v>967170</v>
      </c>
      <c r="C229">
        <f t="shared" si="95"/>
        <v>734250</v>
      </c>
      <c r="D229">
        <f t="shared" si="96"/>
        <v>980000</v>
      </c>
      <c r="E229">
        <f t="shared" si="97"/>
        <v>878976</v>
      </c>
      <c r="F229" s="5">
        <f t="shared" si="98"/>
        <v>895732.8600000001</v>
      </c>
      <c r="G229" s="5">
        <f t="shared" si="99"/>
        <v>933307.5</v>
      </c>
      <c r="H229" s="5">
        <f t="shared" si="100"/>
        <v>941662.50800000003</v>
      </c>
      <c r="I229" s="5">
        <f t="shared" si="101"/>
        <v>8355.0080000000307</v>
      </c>
      <c r="J229" s="5">
        <f t="shared" si="102"/>
        <v>44254.8</v>
      </c>
      <c r="K229" s="5">
        <f t="shared" si="103"/>
        <v>81829.440000000002</v>
      </c>
      <c r="L229" s="5">
        <f t="shared" si="104"/>
        <v>-84329.44</v>
      </c>
      <c r="M229" s="5">
        <f t="shared" si="105"/>
        <v>8355.0080000000016</v>
      </c>
      <c r="N229" s="5">
        <f t="shared" si="106"/>
        <v>13140154.66433607</v>
      </c>
      <c r="O229" s="8">
        <f t="shared" si="107"/>
        <v>13.084862739276844</v>
      </c>
      <c r="P229" s="28">
        <f t="shared" si="108"/>
        <v>2392.5203113002817</v>
      </c>
      <c r="Q229" s="28">
        <f t="shared" si="109"/>
        <v>14317.495688699721</v>
      </c>
    </row>
    <row r="230" spans="1:17" x14ac:dyDescent="0.3">
      <c r="A230">
        <f t="shared" si="93"/>
        <v>985000</v>
      </c>
      <c r="B230">
        <f t="shared" si="94"/>
        <v>972120</v>
      </c>
      <c r="C230">
        <f t="shared" si="95"/>
        <v>738000</v>
      </c>
      <c r="D230">
        <f t="shared" si="96"/>
        <v>985000</v>
      </c>
      <c r="E230">
        <f t="shared" si="97"/>
        <v>883476</v>
      </c>
      <c r="F230" s="5">
        <f t="shared" si="98"/>
        <v>900318.3600000001</v>
      </c>
      <c r="G230" s="5">
        <f t="shared" si="99"/>
        <v>938070</v>
      </c>
      <c r="H230" s="5">
        <f t="shared" si="100"/>
        <v>946485.90800000005</v>
      </c>
      <c r="I230" s="5">
        <f t="shared" si="101"/>
        <v>8415.908000000054</v>
      </c>
      <c r="J230" s="5">
        <f t="shared" si="102"/>
        <v>44482.8</v>
      </c>
      <c r="K230" s="5">
        <f t="shared" si="103"/>
        <v>82234.44</v>
      </c>
      <c r="L230" s="5">
        <f t="shared" si="104"/>
        <v>-84734.44</v>
      </c>
      <c r="M230" s="5">
        <f t="shared" si="105"/>
        <v>8415.9079999999958</v>
      </c>
      <c r="N230" s="5">
        <f t="shared" si="106"/>
        <v>13273049.207301829</v>
      </c>
      <c r="O230" s="8">
        <f t="shared" si="107"/>
        <v>12.953636897291062</v>
      </c>
      <c r="P230" s="28">
        <f t="shared" si="108"/>
        <v>2423.3449925129871</v>
      </c>
      <c r="Q230" s="28">
        <f t="shared" si="109"/>
        <v>14408.471007487005</v>
      </c>
    </row>
    <row r="231" spans="1:17" x14ac:dyDescent="0.3">
      <c r="A231">
        <f t="shared" si="93"/>
        <v>990000</v>
      </c>
      <c r="B231">
        <f t="shared" si="94"/>
        <v>977070</v>
      </c>
      <c r="C231">
        <f t="shared" si="95"/>
        <v>741750</v>
      </c>
      <c r="D231">
        <f t="shared" si="96"/>
        <v>990000</v>
      </c>
      <c r="E231">
        <f t="shared" si="97"/>
        <v>887976</v>
      </c>
      <c r="F231" s="5">
        <f t="shared" si="98"/>
        <v>904903.8600000001</v>
      </c>
      <c r="G231" s="5">
        <f t="shared" si="99"/>
        <v>942832.5</v>
      </c>
      <c r="H231" s="5">
        <f t="shared" si="100"/>
        <v>951309.30800000008</v>
      </c>
      <c r="I231" s="5">
        <f t="shared" si="101"/>
        <v>8476.8080000000773</v>
      </c>
      <c r="J231" s="5">
        <f t="shared" si="102"/>
        <v>44710.8</v>
      </c>
      <c r="K231" s="5">
        <f t="shared" si="103"/>
        <v>82639.44</v>
      </c>
      <c r="L231" s="5">
        <f t="shared" si="104"/>
        <v>-85139.44</v>
      </c>
      <c r="M231" s="5">
        <f t="shared" si="105"/>
        <v>8476.8080000000045</v>
      </c>
      <c r="N231" s="5">
        <f t="shared" si="106"/>
        <v>13406612.663191207</v>
      </c>
      <c r="O231" s="8">
        <f t="shared" si="107"/>
        <v>12.825058456734581</v>
      </c>
      <c r="P231" s="28">
        <f t="shared" si="108"/>
        <v>2454.1696136705041</v>
      </c>
      <c r="Q231" s="28">
        <f t="shared" si="109"/>
        <v>14499.446386329506</v>
      </c>
    </row>
    <row r="232" spans="1:17" x14ac:dyDescent="0.3">
      <c r="A232">
        <f t="shared" si="93"/>
        <v>995000</v>
      </c>
      <c r="B232">
        <f t="shared" si="94"/>
        <v>982020</v>
      </c>
      <c r="C232">
        <f t="shared" si="95"/>
        <v>745500</v>
      </c>
      <c r="D232">
        <f t="shared" si="96"/>
        <v>995000</v>
      </c>
      <c r="E232">
        <f t="shared" si="97"/>
        <v>892476</v>
      </c>
      <c r="F232" s="5">
        <f t="shared" si="98"/>
        <v>909489.3600000001</v>
      </c>
      <c r="G232" s="5">
        <f t="shared" si="99"/>
        <v>947595</v>
      </c>
      <c r="H232" s="5">
        <f t="shared" si="100"/>
        <v>956132.7080000001</v>
      </c>
      <c r="I232" s="5">
        <f t="shared" si="101"/>
        <v>8537.7080000001006</v>
      </c>
      <c r="J232" s="5">
        <f t="shared" si="102"/>
        <v>44938.8</v>
      </c>
      <c r="K232" s="5">
        <f t="shared" si="103"/>
        <v>83044.44</v>
      </c>
      <c r="L232" s="5">
        <f t="shared" si="104"/>
        <v>-85544.44</v>
      </c>
      <c r="M232" s="5">
        <f t="shared" si="105"/>
        <v>8537.7079999999987</v>
      </c>
      <c r="N232" s="5">
        <f t="shared" si="106"/>
        <v>13540845.0320042</v>
      </c>
      <c r="O232" s="8">
        <f t="shared" si="107"/>
        <v>12.699057369467454</v>
      </c>
      <c r="P232" s="28">
        <f t="shared" si="108"/>
        <v>2484.99417566803</v>
      </c>
      <c r="Q232" s="28">
        <f t="shared" si="109"/>
        <v>14590.421824331966</v>
      </c>
    </row>
    <row r="233" spans="1:17" x14ac:dyDescent="0.3">
      <c r="A233">
        <f t="shared" si="93"/>
        <v>1000000</v>
      </c>
      <c r="B233">
        <f t="shared" si="94"/>
        <v>986970</v>
      </c>
      <c r="C233">
        <f t="shared" si="95"/>
        <v>749250</v>
      </c>
      <c r="D233">
        <f t="shared" si="96"/>
        <v>1000000</v>
      </c>
      <c r="E233">
        <f t="shared" si="97"/>
        <v>896976</v>
      </c>
      <c r="F233" s="5">
        <f t="shared" si="98"/>
        <v>914074.8600000001</v>
      </c>
      <c r="G233" s="5">
        <f t="shared" si="99"/>
        <v>952357.5</v>
      </c>
      <c r="H233" s="5">
        <f t="shared" si="100"/>
        <v>960956.10800000001</v>
      </c>
      <c r="I233" s="5">
        <f t="shared" si="101"/>
        <v>8598.6080000000075</v>
      </c>
      <c r="J233" s="5">
        <f t="shared" si="102"/>
        <v>45166.8</v>
      </c>
      <c r="K233" s="5">
        <f t="shared" si="103"/>
        <v>83449.440000000002</v>
      </c>
      <c r="L233" s="5">
        <f t="shared" si="104"/>
        <v>-85949.440000000002</v>
      </c>
      <c r="M233" s="5">
        <f t="shared" si="105"/>
        <v>8598.6080000000075</v>
      </c>
      <c r="N233" s="5">
        <f t="shared" si="106"/>
        <v>13675746.313740812</v>
      </c>
      <c r="O233" s="8">
        <f t="shared" si="107"/>
        <v>12.575565858487096</v>
      </c>
      <c r="P233" s="28">
        <f t="shared" si="108"/>
        <v>2515.8186793831164</v>
      </c>
      <c r="Q233" s="28">
        <f t="shared" si="109"/>
        <v>14681.397320616899</v>
      </c>
    </row>
    <row r="234" spans="1:17" x14ac:dyDescent="0.3">
      <c r="A234">
        <f t="shared" si="93"/>
        <v>1005000</v>
      </c>
      <c r="B234">
        <f t="shared" si="94"/>
        <v>991920</v>
      </c>
      <c r="C234">
        <f t="shared" si="95"/>
        <v>753000</v>
      </c>
      <c r="D234">
        <f t="shared" si="96"/>
        <v>1005000</v>
      </c>
      <c r="E234">
        <f t="shared" si="97"/>
        <v>901476</v>
      </c>
      <c r="F234" s="5">
        <f t="shared" si="98"/>
        <v>918660.3600000001</v>
      </c>
      <c r="G234" s="5">
        <f t="shared" si="99"/>
        <v>957120</v>
      </c>
      <c r="H234" s="5">
        <f t="shared" si="100"/>
        <v>965779.50800000003</v>
      </c>
      <c r="I234" s="5">
        <f t="shared" si="101"/>
        <v>8659.5080000000307</v>
      </c>
      <c r="J234" s="5">
        <f t="shared" si="102"/>
        <v>45394.8</v>
      </c>
      <c r="K234" s="5">
        <f t="shared" si="103"/>
        <v>83854.44</v>
      </c>
      <c r="L234" s="5">
        <f t="shared" si="104"/>
        <v>-86354.44</v>
      </c>
      <c r="M234" s="5">
        <f t="shared" si="105"/>
        <v>8659.5080000000016</v>
      </c>
      <c r="N234" s="5">
        <f t="shared" si="106"/>
        <v>13811316.50840104</v>
      </c>
      <c r="O234" s="8">
        <f t="shared" si="107"/>
        <v>12.454518331724827</v>
      </c>
      <c r="P234" s="28">
        <f t="shared" si="108"/>
        <v>2546.6431256759897</v>
      </c>
      <c r="Q234" s="28">
        <f t="shared" si="109"/>
        <v>14772.372874324014</v>
      </c>
    </row>
    <row r="235" spans="1:17" x14ac:dyDescent="0.3">
      <c r="A235">
        <f>(MATCH(C20,A35:A234,0)+33)</f>
        <v>132</v>
      </c>
    </row>
  </sheetData>
  <mergeCells count="18">
    <mergeCell ref="A1:L1"/>
    <mergeCell ref="A32:B32"/>
    <mergeCell ref="A26:B26"/>
    <mergeCell ref="A20:B20"/>
    <mergeCell ref="A16:B16"/>
    <mergeCell ref="A17:B17"/>
    <mergeCell ref="A18:B18"/>
    <mergeCell ref="A22:B22"/>
    <mergeCell ref="A23:B23"/>
    <mergeCell ref="A24:B24"/>
    <mergeCell ref="A8:B8"/>
    <mergeCell ref="A14:B14"/>
    <mergeCell ref="D10:E10"/>
    <mergeCell ref="D11:E11"/>
    <mergeCell ref="H2:L2"/>
    <mergeCell ref="H3:L3"/>
    <mergeCell ref="H4:L4"/>
    <mergeCell ref="H5:L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9"/>
  <sheetViews>
    <sheetView workbookViewId="0">
      <selection activeCell="A3" sqref="A3"/>
    </sheetView>
  </sheetViews>
  <sheetFormatPr defaultRowHeight="14.4" x14ac:dyDescent="0.3"/>
  <cols>
    <col min="1" max="1" width="9.6640625" customWidth="1"/>
    <col min="2" max="2" width="10.5546875" customWidth="1"/>
    <col min="3" max="3" width="10.44140625" customWidth="1"/>
    <col min="4" max="4" width="9.88671875" style="5" customWidth="1"/>
    <col min="5" max="5" width="12" style="5" customWidth="1"/>
    <col min="6" max="6" width="9.109375" style="15"/>
    <col min="7" max="7" width="12.33203125" customWidth="1"/>
    <col min="8" max="8" width="12" bestFit="1" customWidth="1"/>
    <col min="9" max="9" width="9.109375" style="15"/>
    <col min="10" max="10" width="12.6640625" style="5" customWidth="1"/>
    <col min="11" max="11" width="9.33203125" style="5" bestFit="1" customWidth="1"/>
    <col min="12" max="12" width="12.88671875" style="5" customWidth="1"/>
    <col min="18" max="18" width="10.6640625" customWidth="1"/>
    <col min="21" max="21" width="19.6640625" customWidth="1"/>
  </cols>
  <sheetData>
    <row r="1" spans="1:22" x14ac:dyDescent="0.3">
      <c r="A1" s="1" t="s">
        <v>11</v>
      </c>
      <c r="B1" s="6" t="s">
        <v>26</v>
      </c>
      <c r="C1" s="6" t="s">
        <v>27</v>
      </c>
      <c r="D1" s="6" t="s">
        <v>28</v>
      </c>
      <c r="E1" s="6" t="s">
        <v>30</v>
      </c>
      <c r="F1" s="6" t="s">
        <v>29</v>
      </c>
      <c r="G1" s="7" t="s">
        <v>60</v>
      </c>
    </row>
    <row r="2" spans="1:22" x14ac:dyDescent="0.3">
      <c r="A2" s="5">
        <f>'INB Plot'!C20</f>
        <v>500000</v>
      </c>
      <c r="B2" s="16">
        <f>VLOOKUP($A$2,'INB Plot'!$A$35:$O$234,10)</f>
        <v>22366.799999999999</v>
      </c>
      <c r="C2" s="16">
        <f>VLOOKUP($A$2,'INB Plot'!$A$35:$O$234,11)</f>
        <v>42949.440000000002</v>
      </c>
      <c r="D2" s="16">
        <f>VLOOKUP($A$2,'INB Plot'!$A$35:$O$234,12)</f>
        <v>-45449.440000000002</v>
      </c>
      <c r="E2" s="19">
        <f>VLOOKUP($A$2,'INB Plot'!$A$35:$O$234,13)</f>
        <v>2508.6079999999929</v>
      </c>
      <c r="F2" s="16">
        <f>VLOOKUP($A$2,'INB Plot'!$A$35:$O$234,14)</f>
        <v>3496737.1119848848</v>
      </c>
      <c r="G2" s="20">
        <f>VLOOKUP($A$2,'INB Plot'!$A$35:$O$234,15)</f>
        <v>77.888773176866181</v>
      </c>
    </row>
    <row r="3" spans="1:22" x14ac:dyDescent="0.3">
      <c r="B3" s="5"/>
      <c r="C3" s="5"/>
      <c r="F3" s="5"/>
      <c r="G3" s="8"/>
    </row>
    <row r="4" spans="1:22" x14ac:dyDescent="0.3">
      <c r="C4" s="25"/>
      <c r="D4" s="25"/>
      <c r="F4" s="1" t="s">
        <v>18</v>
      </c>
      <c r="G4" s="1" t="s">
        <v>19</v>
      </c>
    </row>
    <row r="5" spans="1:22" x14ac:dyDescent="0.3">
      <c r="A5" t="s">
        <v>49</v>
      </c>
      <c r="B5" s="13">
        <f>'INB Plot'!B9</f>
        <v>40</v>
      </c>
      <c r="D5" s="30" t="s">
        <v>16</v>
      </c>
      <c r="E5" s="30"/>
      <c r="F5">
        <f>B5/(B5 + B6)</f>
        <v>0.8</v>
      </c>
      <c r="G5">
        <f>B5*B6/((B5+B6)*(B5+B6)*(B5+B6+1))</f>
        <v>3.1372549019607842E-3</v>
      </c>
    </row>
    <row r="6" spans="1:22" x14ac:dyDescent="0.3">
      <c r="A6" t="s">
        <v>50</v>
      </c>
      <c r="B6" s="13">
        <f>'INB Plot'!B10</f>
        <v>10</v>
      </c>
      <c r="D6" s="30" t="s">
        <v>17</v>
      </c>
      <c r="E6" s="30"/>
      <c r="F6">
        <f>B7/(B7 + B8)</f>
        <v>0.7</v>
      </c>
      <c r="G6">
        <f>B7*B8/((B7+B8)*(B7+B8)*(B7+B8+1))</f>
        <v>1.044776119402985E-3</v>
      </c>
    </row>
    <row r="7" spans="1:22" x14ac:dyDescent="0.3">
      <c r="A7" t="s">
        <v>51</v>
      </c>
      <c r="B7" s="13">
        <f>'INB Plot'!B11</f>
        <v>140</v>
      </c>
      <c r="U7" s="22"/>
      <c r="V7" s="5"/>
    </row>
    <row r="8" spans="1:22" x14ac:dyDescent="0.3">
      <c r="A8" t="s">
        <v>52</v>
      </c>
      <c r="B8" s="13">
        <f>'INB Plot'!B12</f>
        <v>60</v>
      </c>
      <c r="V8" s="5"/>
    </row>
    <row r="34" spans="1:4" x14ac:dyDescent="0.3">
      <c r="B34" s="15"/>
      <c r="C34" s="22" t="s">
        <v>44</v>
      </c>
      <c r="D34" s="5">
        <f>('INB Plot'!C28 + (L519 - 2)*'INB Plot'!C29)</f>
        <v>1065</v>
      </c>
    </row>
    <row r="35" spans="1:4" x14ac:dyDescent="0.3">
      <c r="B35" s="15"/>
      <c r="C35" s="22" t="s">
        <v>45</v>
      </c>
      <c r="D35" s="5">
        <f>VLOOKUP($D$34,$A$52:$L$517,10)</f>
        <v>7478742.4786855234</v>
      </c>
    </row>
    <row r="36" spans="1:4" x14ac:dyDescent="0.3">
      <c r="B36" s="15"/>
      <c r="C36" s="22" t="s">
        <v>46</v>
      </c>
      <c r="D36" s="5">
        <f>VLOOKUP($D$34,$A$52:$L$517,11)</f>
        <v>3595000</v>
      </c>
    </row>
    <row r="37" spans="1:4" x14ac:dyDescent="0.3">
      <c r="B37" s="15"/>
      <c r="C37" s="22" t="s">
        <v>47</v>
      </c>
      <c r="D37" s="5">
        <f>VLOOKUP($D$34,$A$52:$L$517,12)</f>
        <v>3883742.4786855234</v>
      </c>
    </row>
    <row r="38" spans="1:4" x14ac:dyDescent="0.3">
      <c r="B38" s="31" t="s">
        <v>59</v>
      </c>
      <c r="C38" s="31"/>
      <c r="D38" s="8">
        <f>VLOOKUP($D$34,$A$52:$L$517,9)</f>
        <v>28.030489985629359</v>
      </c>
    </row>
    <row r="43" spans="1:4" x14ac:dyDescent="0.3">
      <c r="A43">
        <v>0</v>
      </c>
      <c r="B43" s="5">
        <f>D35</f>
        <v>7478742.4786855234</v>
      </c>
      <c r="C43" s="5">
        <f>D36</f>
        <v>3595000</v>
      </c>
      <c r="D43" s="5">
        <f>D37</f>
        <v>3883742.4786855234</v>
      </c>
    </row>
    <row r="44" spans="1:4" x14ac:dyDescent="0.3">
      <c r="A44" s="5">
        <f>D34</f>
        <v>1065</v>
      </c>
      <c r="B44" s="5">
        <f>D35</f>
        <v>7478742.4786855234</v>
      </c>
      <c r="C44" s="5">
        <f>D36</f>
        <v>3595000</v>
      </c>
      <c r="D44" s="5">
        <f>D37</f>
        <v>3883742.4786855234</v>
      </c>
    </row>
    <row r="45" spans="1:4" x14ac:dyDescent="0.3">
      <c r="A45" s="5">
        <f>D34</f>
        <v>1065</v>
      </c>
      <c r="B45">
        <v>0</v>
      </c>
      <c r="D45"/>
    </row>
    <row r="51" spans="1:12" x14ac:dyDescent="0.3">
      <c r="A51" s="1" t="s">
        <v>31</v>
      </c>
      <c r="B51" s="1" t="s">
        <v>32</v>
      </c>
      <c r="C51" s="1" t="s">
        <v>33</v>
      </c>
      <c r="D51" s="6" t="s">
        <v>35</v>
      </c>
      <c r="E51" s="6" t="s">
        <v>43</v>
      </c>
      <c r="F51" s="14" t="s">
        <v>36</v>
      </c>
      <c r="G51" s="1" t="s">
        <v>37</v>
      </c>
      <c r="H51" s="1" t="s">
        <v>38</v>
      </c>
      <c r="I51" s="14" t="s">
        <v>39</v>
      </c>
      <c r="J51" s="6" t="s">
        <v>40</v>
      </c>
      <c r="K51" s="6" t="s">
        <v>41</v>
      </c>
      <c r="L51" s="6" t="s">
        <v>42</v>
      </c>
    </row>
    <row r="52" spans="1:12" x14ac:dyDescent="0.3">
      <c r="A52">
        <f>'INB Plot'!$C$28 + (ROW() - 52)*'INB Plot'!$C$29</f>
        <v>125</v>
      </c>
      <c r="B52">
        <f xml:space="preserve"> ROUND('INB Plot'!$C$26*A52,0)</f>
        <v>25</v>
      </c>
      <c r="C52">
        <f xml:space="preserve"> A52 - B52</f>
        <v>100</v>
      </c>
      <c r="D52" s="5">
        <f t="shared" ref="D52:D115" si="0" xml:space="preserve"> POWER($B$2,2)*$B$5*$B$6*($B$5+$B$6+B52)/(POWER($B$5+$B$6,2)*($B$5+$B$6+1)*B52)+POWER($C$2,2)*$B$7*$B$8*($B$7+$B$8+C52)/(POWER($B$7+$B$8,2)*($B$7+$B$8+1)*C52)</f>
        <v>10490211.335954657</v>
      </c>
      <c r="E52" s="5">
        <f xml:space="preserve"> POWER($B$2,2)*$B$5*$B$6/(POWER($B$5+$B$6,2)*(B52+1)) + POWER($C$2,2)*$B$7*$B$8/(POWER($B$7+$B$8,2)*(C52+1))</f>
        <v>6914027.6764930151</v>
      </c>
      <c r="F52" s="15">
        <f t="shared" ref="F52:F115" si="1" xml:space="preserve"> E52*SQRT($F$2/(2*PI()))*EXP(-POWER($E$2,2)/(2*$F$2))/D52</f>
        <v>199.93383135244957</v>
      </c>
      <c r="G52">
        <f t="shared" ref="G52:G115" si="2" xml:space="preserve"> -$E$2*NORMDIST(-$E$2/SQRT($F$2),0,1,1) + POWER($F$2,3/2)*EXP( -POWER($E$2,2)/(2*$F$2) ) / (D52*SQRT(2*PI()))</f>
        <v>-124.34242425046274</v>
      </c>
      <c r="H52">
        <f t="shared" ref="H52:H115" si="3" xml:space="preserve"> $E$2*NORMDIST(-$E$2*SQRT(D52)/$F$2,0,1,1) - $F$2*EXP(-POWER($E$2,2)*D52/(2*POWER($F$2,2)))/(SQRT(2*PI()*D52))</f>
        <v>-3.6882105992132317</v>
      </c>
      <c r="I52" s="15">
        <f>F52+G52+H52</f>
        <v>71.903196502773596</v>
      </c>
      <c r="J52" s="5">
        <f xml:space="preserve"> 'INB Plot'!$C$16*($G$2 - I52)</f>
        <v>897836.50111388764</v>
      </c>
      <c r="K52" s="5">
        <f xml:space="preserve"> 'INB Plot'!$C$17 + A52*'INB Plot'!$C$18</f>
        <v>775000</v>
      </c>
      <c r="L52" s="5">
        <f xml:space="preserve"> J52 - K52</f>
        <v>122836.50111388764</v>
      </c>
    </row>
    <row r="53" spans="1:12" x14ac:dyDescent="0.3">
      <c r="A53">
        <f>'INB Plot'!$C$28 + (ROW() - 52)*'INB Plot'!$C$29</f>
        <v>130</v>
      </c>
      <c r="B53">
        <f xml:space="preserve"> ROUND('INB Plot'!$C$26*A53,0)</f>
        <v>26</v>
      </c>
      <c r="C53">
        <f t="shared" ref="C53:C116" si="4" xml:space="preserve"> A53 - B53</f>
        <v>104</v>
      </c>
      <c r="D53" s="5">
        <f t="shared" si="0"/>
        <v>10221231.558109663</v>
      </c>
      <c r="E53" s="5">
        <f t="shared" ref="E53:E116" si="5" xml:space="preserve"> POWER($B$2,2)*$B$5*$B$6/(POWER($B$5+$B$6,2)*(B53+1))+POWER($C$2,2)*$B$7*$B$8/(POWER($B$7+$B$8,2)*(C53+1))</f>
        <v>6653893.9318272006</v>
      </c>
      <c r="F53" s="15">
        <f t="shared" si="1"/>
        <v>197.47497105476722</v>
      </c>
      <c r="G53">
        <f t="shared" si="2"/>
        <v>-121.68148744220839</v>
      </c>
      <c r="H53">
        <f t="shared" si="3"/>
        <v>-4.0802652767740533</v>
      </c>
      <c r="I53" s="15">
        <f t="shared" ref="I53:I116" si="6">F53+G53+H53</f>
        <v>71.713218335784774</v>
      </c>
      <c r="J53" s="5">
        <f xml:space="preserve"> 'INB Plot'!$C$16*($G$2 - I53)</f>
        <v>926333.22616221104</v>
      </c>
      <c r="K53" s="5">
        <f xml:space="preserve"> 'INB Plot'!$C$17 + A53*'INB Plot'!$C$18</f>
        <v>790000</v>
      </c>
      <c r="L53" s="5">
        <f t="shared" ref="L53:L116" si="7" xml:space="preserve"> J53 - K53</f>
        <v>136333.22616221104</v>
      </c>
    </row>
    <row r="54" spans="1:12" x14ac:dyDescent="0.3">
      <c r="A54">
        <f>'INB Plot'!$C$28 + (ROW() - 52)*'INB Plot'!$C$29</f>
        <v>135</v>
      </c>
      <c r="B54">
        <f xml:space="preserve"> ROUND('INB Plot'!$C$26*A54,0)</f>
        <v>27</v>
      </c>
      <c r="C54">
        <f t="shared" si="4"/>
        <v>108</v>
      </c>
      <c r="D54" s="5">
        <f t="shared" si="0"/>
        <v>9972176.2082531918</v>
      </c>
      <c r="E54" s="5">
        <f t="shared" si="5"/>
        <v>6412628.4125129655</v>
      </c>
      <c r="F54" s="15">
        <f t="shared" si="1"/>
        <v>195.06778090910399</v>
      </c>
      <c r="G54">
        <f t="shared" si="2"/>
        <v>-119.08966587572692</v>
      </c>
      <c r="H54">
        <f t="shared" si="3"/>
        <v>-4.4833011156201188</v>
      </c>
      <c r="I54" s="15">
        <f t="shared" si="6"/>
        <v>71.494813917756943</v>
      </c>
      <c r="J54" s="5">
        <f xml:space="preserve"> 'INB Plot'!$C$16*($G$2 - I54)</f>
        <v>959093.88886638568</v>
      </c>
      <c r="K54" s="5">
        <f xml:space="preserve"> 'INB Plot'!$C$17 + A54*'INB Plot'!$C$18</f>
        <v>805000</v>
      </c>
      <c r="L54" s="5">
        <f t="shared" si="7"/>
        <v>154093.88886638568</v>
      </c>
    </row>
    <row r="55" spans="1:12" x14ac:dyDescent="0.3">
      <c r="A55">
        <f>'INB Plot'!$C$28 + (ROW() - 52)*'INB Plot'!$C$29</f>
        <v>140</v>
      </c>
      <c r="B55">
        <f xml:space="preserve"> ROUND('INB Plot'!$C$26*A55,0)</f>
        <v>28</v>
      </c>
      <c r="C55">
        <f t="shared" si="4"/>
        <v>112</v>
      </c>
      <c r="D55" s="5">
        <f t="shared" si="0"/>
        <v>9740910.5262436084</v>
      </c>
      <c r="E55" s="5">
        <f t="shared" si="5"/>
        <v>6188249.7812783113</v>
      </c>
      <c r="F55" s="15">
        <f t="shared" si="1"/>
        <v>192.71152730676801</v>
      </c>
      <c r="G55">
        <f t="shared" si="2"/>
        <v>-116.56430127248852</v>
      </c>
      <c r="H55">
        <f t="shared" si="3"/>
        <v>-4.8960235468933178</v>
      </c>
      <c r="I55" s="15">
        <f t="shared" si="6"/>
        <v>71.251202487386166</v>
      </c>
      <c r="J55" s="5">
        <f xml:space="preserve"> 'INB Plot'!$C$16*($G$2 - I55)</f>
        <v>995635.60342200217</v>
      </c>
      <c r="K55" s="5">
        <f xml:space="preserve"> 'INB Plot'!$C$17 + A55*'INB Plot'!$C$18</f>
        <v>820000</v>
      </c>
      <c r="L55" s="5">
        <f t="shared" si="7"/>
        <v>175635.60342200217</v>
      </c>
    </row>
    <row r="56" spans="1:12" x14ac:dyDescent="0.3">
      <c r="A56">
        <f>'INB Plot'!$C$28 + (ROW() - 52)*'INB Plot'!$C$29</f>
        <v>145</v>
      </c>
      <c r="B56">
        <f xml:space="preserve"> ROUND('INB Plot'!$C$26*A56,0)</f>
        <v>29</v>
      </c>
      <c r="C56">
        <f t="shared" si="4"/>
        <v>116</v>
      </c>
      <c r="D56" s="5">
        <f t="shared" si="0"/>
        <v>9525594.201613998</v>
      </c>
      <c r="E56" s="5">
        <f t="shared" si="5"/>
        <v>5979044.7725095386</v>
      </c>
      <c r="F56" s="15">
        <f t="shared" si="1"/>
        <v>190.40534767028072</v>
      </c>
      <c r="G56">
        <f t="shared" si="2"/>
        <v>-114.10286995034481</v>
      </c>
      <c r="H56">
        <f t="shared" si="3"/>
        <v>-5.3172215099295741</v>
      </c>
      <c r="I56" s="15">
        <f t="shared" si="6"/>
        <v>70.985256210006327</v>
      </c>
      <c r="J56" s="5">
        <f xml:space="preserve"> 'INB Plot'!$C$16*($G$2 - I56)</f>
        <v>1035527.5450289781</v>
      </c>
      <c r="K56" s="5">
        <f xml:space="preserve"> 'INB Plot'!$C$17 + A56*'INB Plot'!$C$18</f>
        <v>835000</v>
      </c>
      <c r="L56" s="5">
        <f t="shared" si="7"/>
        <v>200527.54502897814</v>
      </c>
    </row>
    <row r="57" spans="1:12" x14ac:dyDescent="0.3">
      <c r="A57">
        <f>'INB Plot'!$C$28 + (ROW() - 52)*'INB Plot'!$C$29</f>
        <v>150</v>
      </c>
      <c r="B57">
        <f xml:space="preserve"> ROUND('INB Plot'!$C$26*A57,0)</f>
        <v>30</v>
      </c>
      <c r="C57">
        <f t="shared" si="4"/>
        <v>120</v>
      </c>
      <c r="D57" s="5">
        <f t="shared" si="0"/>
        <v>9324632.2986263614</v>
      </c>
      <c r="E57" s="5">
        <f t="shared" si="5"/>
        <v>5783524.3321162183</v>
      </c>
      <c r="F57" s="15">
        <f t="shared" si="1"/>
        <v>188.14828514035685</v>
      </c>
      <c r="G57">
        <f t="shared" si="2"/>
        <v>-111.70297441125469</v>
      </c>
      <c r="H57">
        <f t="shared" si="3"/>
        <v>-5.7457670984806839</v>
      </c>
      <c r="I57" s="15">
        <f t="shared" si="6"/>
        <v>70.699543630621477</v>
      </c>
      <c r="J57" s="5">
        <f xml:space="preserve"> 'INB Plot'!$C$16*($G$2 - I57)</f>
        <v>1078384.4319367055</v>
      </c>
      <c r="K57" s="5">
        <f xml:space="preserve"> 'INB Plot'!$C$17 + A57*'INB Plot'!$C$18</f>
        <v>850000</v>
      </c>
      <c r="L57" s="5">
        <f t="shared" si="7"/>
        <v>228384.43193670548</v>
      </c>
    </row>
    <row r="58" spans="1:12" x14ac:dyDescent="0.3">
      <c r="A58">
        <f>'INB Plot'!$C$28 + (ROW() - 52)*'INB Plot'!$C$29</f>
        <v>155</v>
      </c>
      <c r="B58">
        <f xml:space="preserve"> ROUND('INB Plot'!$C$26*A58,0)</f>
        <v>31</v>
      </c>
      <c r="C58">
        <f t="shared" si="4"/>
        <v>124</v>
      </c>
      <c r="D58" s="5">
        <f t="shared" si="0"/>
        <v>9136635.6797024421</v>
      </c>
      <c r="E58" s="5">
        <f t="shared" si="5"/>
        <v>5600388.0970068481</v>
      </c>
      <c r="F58" s="15">
        <f t="shared" si="1"/>
        <v>185.93931573164249</v>
      </c>
      <c r="G58">
        <f t="shared" si="2"/>
        <v>-109.36233555214207</v>
      </c>
      <c r="H58">
        <f t="shared" si="3"/>
        <v>-6.1806137866199151</v>
      </c>
      <c r="I58" s="15">
        <f t="shared" si="6"/>
        <v>70.396366392880509</v>
      </c>
      <c r="J58" s="5">
        <f xml:space="preserve"> 'INB Plot'!$C$16*($G$2 - I58)</f>
        <v>1123861.0175978509</v>
      </c>
      <c r="K58" s="5">
        <f xml:space="preserve"> 'INB Plot'!$C$17 + A58*'INB Plot'!$C$18</f>
        <v>865000</v>
      </c>
      <c r="L58" s="5">
        <f t="shared" si="7"/>
        <v>258861.01759785088</v>
      </c>
    </row>
    <row r="59" spans="1:12" x14ac:dyDescent="0.3">
      <c r="A59">
        <f>'INB Plot'!$C$28 + (ROW() - 52)*'INB Plot'!$C$29</f>
        <v>160</v>
      </c>
      <c r="B59">
        <f xml:space="preserve"> ROUND('INB Plot'!$C$26*A59,0)</f>
        <v>32</v>
      </c>
      <c r="C59">
        <f t="shared" si="4"/>
        <v>128</v>
      </c>
      <c r="D59" s="5">
        <f t="shared" si="0"/>
        <v>8960388.8494612686</v>
      </c>
      <c r="E59" s="5">
        <f t="shared" si="5"/>
        <v>5428495.4207861992</v>
      </c>
      <c r="F59" s="15">
        <f t="shared" si="1"/>
        <v>183.77736964624634</v>
      </c>
      <c r="G59">
        <f t="shared" si="2"/>
        <v>-107.07878544569074</v>
      </c>
      <c r="H59">
        <f t="shared" si="3"/>
        <v>-6.620793665452041</v>
      </c>
      <c r="I59" s="15">
        <f t="shared" si="6"/>
        <v>70.07779053510356</v>
      </c>
      <c r="J59" s="5">
        <f xml:space="preserve"> 'INB Plot'!$C$16*($G$2 - I59)</f>
        <v>1171647.3962643931</v>
      </c>
      <c r="K59" s="5">
        <f xml:space="preserve"> 'INB Plot'!$C$17 + A59*'INB Plot'!$C$18</f>
        <v>880000</v>
      </c>
      <c r="L59" s="5">
        <f t="shared" si="7"/>
        <v>291647.39626439312</v>
      </c>
    </row>
    <row r="60" spans="1:12" x14ac:dyDescent="0.3">
      <c r="A60">
        <f>'INB Plot'!$C$28 + (ROW() - 52)*'INB Plot'!$C$29</f>
        <v>165</v>
      </c>
      <c r="B60">
        <f xml:space="preserve"> ROUND('INB Plot'!$C$26*A60,0)</f>
        <v>33</v>
      </c>
      <c r="C60">
        <f t="shared" si="4"/>
        <v>132</v>
      </c>
      <c r="D60" s="5">
        <f t="shared" si="0"/>
        <v>8794823.6452953164</v>
      </c>
      <c r="E60" s="5">
        <f t="shared" si="5"/>
        <v>5266841.5799527429</v>
      </c>
      <c r="F60" s="15">
        <f t="shared" si="1"/>
        <v>181.66134802663061</v>
      </c>
      <c r="G60">
        <f t="shared" si="2"/>
        <v>-104.85026064300931</v>
      </c>
      <c r="H60">
        <f t="shared" si="3"/>
        <v>-7.0654140197222475</v>
      </c>
      <c r="I60" s="15">
        <f t="shared" si="6"/>
        <v>69.745673363899044</v>
      </c>
      <c r="J60" s="5">
        <f xml:space="preserve"> 'INB Plot'!$C$16*($G$2 - I60)</f>
        <v>1221464.9719450704</v>
      </c>
      <c r="K60" s="5">
        <f xml:space="preserve"> 'INB Plot'!$C$17 + A60*'INB Plot'!$C$18</f>
        <v>895000</v>
      </c>
      <c r="L60" s="5">
        <f t="shared" si="7"/>
        <v>326464.97194507043</v>
      </c>
    </row>
    <row r="61" spans="1:12" x14ac:dyDescent="0.3">
      <c r="A61">
        <f>'INB Plot'!$C$28 + (ROW() - 52)*'INB Plot'!$C$29</f>
        <v>170</v>
      </c>
      <c r="B61">
        <f xml:space="preserve"> ROUND('INB Plot'!$C$26*A61,0)</f>
        <v>34</v>
      </c>
      <c r="C61">
        <f t="shared" si="4"/>
        <v>136</v>
      </c>
      <c r="D61" s="5">
        <f t="shared" si="0"/>
        <v>8638997.5707861874</v>
      </c>
      <c r="E61" s="5">
        <f t="shared" si="5"/>
        <v>5114538.1111169476</v>
      </c>
      <c r="F61" s="15">
        <f t="shared" si="1"/>
        <v>179.59013612815991</v>
      </c>
      <c r="G61">
        <f t="shared" si="2"/>
        <v>-102.67479595467748</v>
      </c>
      <c r="H61">
        <f t="shared" si="3"/>
        <v>-7.5136534933053412</v>
      </c>
      <c r="I61" s="15">
        <f t="shared" si="6"/>
        <v>69.401686680177093</v>
      </c>
      <c r="J61" s="5">
        <f xml:space="preserve"> 'INB Plot'!$C$16*($G$2 - I61)</f>
        <v>1273062.9745033632</v>
      </c>
      <c r="K61" s="5">
        <f xml:space="preserve"> 'INB Plot'!$C$17 + A61*'INB Plot'!$C$18</f>
        <v>910000</v>
      </c>
      <c r="L61" s="5">
        <f t="shared" si="7"/>
        <v>363062.97450336325</v>
      </c>
    </row>
    <row r="62" spans="1:12" x14ac:dyDescent="0.3">
      <c r="A62">
        <f>'INB Plot'!$C$28 + (ROW() - 52)*'INB Plot'!$C$29</f>
        <v>175</v>
      </c>
      <c r="B62">
        <f xml:space="preserve"> ROUND('INB Plot'!$C$26*A62,0)</f>
        <v>35</v>
      </c>
      <c r="C62">
        <f t="shared" si="4"/>
        <v>140</v>
      </c>
      <c r="D62" s="5">
        <f t="shared" si="0"/>
        <v>8492075.8433918636</v>
      </c>
      <c r="E62" s="5">
        <f t="shared" si="5"/>
        <v>4970796.465930894</v>
      </c>
      <c r="F62" s="15">
        <f t="shared" si="1"/>
        <v>177.56261366677114</v>
      </c>
      <c r="G62">
        <f t="shared" si="2"/>
        <v>-100.55051867077695</v>
      </c>
      <c r="H62">
        <f t="shared" si="3"/>
        <v>-7.9647580300545897</v>
      </c>
      <c r="I62" s="15">
        <f t="shared" si="6"/>
        <v>69.047336965939593</v>
      </c>
      <c r="J62" s="5">
        <f xml:space="preserve"> 'INB Plot'!$C$16*($G$2 - I62)</f>
        <v>1326215.4316389882</v>
      </c>
      <c r="K62" s="5">
        <f xml:space="preserve"> 'INB Plot'!$C$17 + A62*'INB Plot'!$C$18</f>
        <v>925000</v>
      </c>
      <c r="L62" s="5">
        <f t="shared" si="7"/>
        <v>401215.4316389882</v>
      </c>
    </row>
    <row r="63" spans="1:12" x14ac:dyDescent="0.3">
      <c r="A63">
        <f>'INB Plot'!$C$28 + (ROW() - 52)*'INB Plot'!$C$29</f>
        <v>180</v>
      </c>
      <c r="B63">
        <f xml:space="preserve"> ROUND('INB Plot'!$C$26*A63,0)</f>
        <v>36</v>
      </c>
      <c r="C63">
        <f t="shared" si="4"/>
        <v>144</v>
      </c>
      <c r="D63" s="5">
        <f t="shared" si="0"/>
        <v>8353316.434186114</v>
      </c>
      <c r="E63" s="5">
        <f t="shared" si="5"/>
        <v>4834914.3484295756</v>
      </c>
      <c r="F63" s="15">
        <f t="shared" si="1"/>
        <v>175.57766292797345</v>
      </c>
      <c r="G63">
        <f t="shared" si="2"/>
        <v>-98.475643184176462</v>
      </c>
      <c r="H63">
        <f t="shared" si="3"/>
        <v>-8.4180367279976167</v>
      </c>
      <c r="I63" s="15">
        <f t="shared" si="6"/>
        <v>68.68398301579937</v>
      </c>
      <c r="J63" s="5">
        <f xml:space="preserve"> 'INB Plot'!$C$16*($G$2 - I63)</f>
        <v>1380718.5241600217</v>
      </c>
      <c r="K63" s="5">
        <f xml:space="preserve"> 'INB Plot'!$C$17 + A63*'INB Plot'!$C$18</f>
        <v>940000</v>
      </c>
      <c r="L63" s="5">
        <f t="shared" si="7"/>
        <v>440718.52416002168</v>
      </c>
    </row>
    <row r="64" spans="1:12" x14ac:dyDescent="0.3">
      <c r="A64">
        <f>'INB Plot'!$C$28 + (ROW() - 52)*'INB Plot'!$C$29</f>
        <v>185</v>
      </c>
      <c r="B64">
        <f xml:space="preserve"> ROUND('INB Plot'!$C$26*A64,0)</f>
        <v>37</v>
      </c>
      <c r="C64">
        <f t="shared" si="4"/>
        <v>148</v>
      </c>
      <c r="D64" s="5">
        <f t="shared" si="0"/>
        <v>8222057.5335860811</v>
      </c>
      <c r="E64" s="5">
        <f t="shared" si="5"/>
        <v>4706264.2348258793</v>
      </c>
      <c r="F64" s="15">
        <f t="shared" si="1"/>
        <v>173.63417509494221</v>
      </c>
      <c r="G64">
        <f t="shared" si="2"/>
        <v>-96.448465984624221</v>
      </c>
      <c r="H64">
        <f t="shared" si="3"/>
        <v>-8.872857707436431</v>
      </c>
      <c r="I64" s="15">
        <f t="shared" si="6"/>
        <v>68.312851402881563</v>
      </c>
      <c r="J64" s="5">
        <f xml:space="preserve"> 'INB Plot'!$C$16*($G$2 - I64)</f>
        <v>1436388.2660976928</v>
      </c>
      <c r="K64" s="5">
        <f xml:space="preserve"> 'INB Plot'!$C$17 + A64*'INB Plot'!$C$18</f>
        <v>955000</v>
      </c>
      <c r="L64" s="5">
        <f t="shared" si="7"/>
        <v>481388.26609769277</v>
      </c>
    </row>
    <row r="65" spans="1:12" x14ac:dyDescent="0.3">
      <c r="A65">
        <f>'INB Plot'!$C$28 + (ROW() - 52)*'INB Plot'!$C$29</f>
        <v>190</v>
      </c>
      <c r="B65">
        <f xml:space="preserve"> ROUND('INB Plot'!$C$26*A65,0)</f>
        <v>38</v>
      </c>
      <c r="C65">
        <f t="shared" si="4"/>
        <v>152</v>
      </c>
      <c r="D65" s="5">
        <f t="shared" si="0"/>
        <v>8097706.9961755238</v>
      </c>
      <c r="E65" s="5">
        <f t="shared" si="5"/>
        <v>4584283.6795447599</v>
      </c>
      <c r="F65" s="15">
        <f t="shared" si="1"/>
        <v>171.73105515525924</v>
      </c>
      <c r="G65">
        <f t="shared" si="2"/>
        <v>-94.467360994152756</v>
      </c>
      <c r="H65">
        <f t="shared" si="3"/>
        <v>-9.3286440647707636</v>
      </c>
      <c r="I65" s="15">
        <f t="shared" si="6"/>
        <v>67.935050096335715</v>
      </c>
      <c r="J65" s="5">
        <f xml:space="preserve"> 'INB Plot'!$C$16*($G$2 - I65)</f>
        <v>1493058.4620795699</v>
      </c>
      <c r="K65" s="5">
        <f xml:space="preserve"> 'INB Plot'!$C$17 + A65*'INB Plot'!$C$18</f>
        <v>970000</v>
      </c>
      <c r="L65" s="5">
        <f t="shared" si="7"/>
        <v>523058.46207956993</v>
      </c>
    </row>
    <row r="66" spans="1:12" x14ac:dyDescent="0.3">
      <c r="A66">
        <f>'INB Plot'!$C$28 + (ROW() - 52)*'INB Plot'!$C$29</f>
        <v>195</v>
      </c>
      <c r="B66">
        <f xml:space="preserve"> ROUND('INB Plot'!$C$26*A66,0)</f>
        <v>39</v>
      </c>
      <c r="C66">
        <f t="shared" si="4"/>
        <v>156</v>
      </c>
      <c r="D66" s="5">
        <f t="shared" si="0"/>
        <v>7979733.4094014056</v>
      </c>
      <c r="E66" s="5">
        <f t="shared" si="5"/>
        <v>4468467.0914176814</v>
      </c>
      <c r="F66" s="15">
        <f t="shared" si="1"/>
        <v>169.86722567022431</v>
      </c>
      <c r="G66">
        <f t="shared" si="2"/>
        <v>-92.530775216950303</v>
      </c>
      <c r="H66">
        <f t="shared" si="3"/>
        <v>-9.7848699619176145</v>
      </c>
      <c r="I66" s="15">
        <f t="shared" si="6"/>
        <v>67.55158049135639</v>
      </c>
      <c r="J66" s="5">
        <f xml:space="preserve"> 'INB Plot'!$C$16*($G$2 - I66)</f>
        <v>1550578.9028264687</v>
      </c>
      <c r="K66" s="5">
        <f xml:space="preserve"> 'INB Plot'!$C$17 + A66*'INB Plot'!$C$18</f>
        <v>985000</v>
      </c>
      <c r="L66" s="5">
        <f t="shared" si="7"/>
        <v>565578.90282646869</v>
      </c>
    </row>
    <row r="67" spans="1:12" x14ac:dyDescent="0.3">
      <c r="A67">
        <f>'INB Plot'!$C$28 + (ROW() - 52)*'INB Plot'!$C$29</f>
        <v>200</v>
      </c>
      <c r="B67">
        <f xml:space="preserve"> ROUND('INB Plot'!$C$26*A67,0)</f>
        <v>40</v>
      </c>
      <c r="C67">
        <f t="shared" si="4"/>
        <v>160</v>
      </c>
      <c r="D67" s="5">
        <f t="shared" si="0"/>
        <v>7867658.5019659912</v>
      </c>
      <c r="E67" s="5">
        <f t="shared" si="5"/>
        <v>4358358.7263085134</v>
      </c>
      <c r="F67" s="15">
        <f t="shared" si="1"/>
        <v>168.04162963205127</v>
      </c>
      <c r="G67">
        <f t="shared" si="2"/>
        <v>-90.6372246792412</v>
      </c>
      <c r="H67">
        <f t="shared" si="3"/>
        <v>-10.241056884544918</v>
      </c>
      <c r="I67" s="15">
        <f t="shared" si="6"/>
        <v>67.163348068265151</v>
      </c>
      <c r="J67" s="5">
        <f xml:space="preserve"> 'INB Plot'!$C$16*($G$2 - I67)</f>
        <v>1608813.7662901545</v>
      </c>
      <c r="K67" s="5">
        <f xml:space="preserve"> 'INB Plot'!$C$17 + A67*'INB Plot'!$C$18</f>
        <v>1000000</v>
      </c>
      <c r="L67" s="5">
        <f t="shared" si="7"/>
        <v>608813.76629015454</v>
      </c>
    </row>
    <row r="68" spans="1:12" x14ac:dyDescent="0.3">
      <c r="A68">
        <f>'INB Plot'!$C$28 + (ROW() - 52)*'INB Plot'!$C$29</f>
        <v>205</v>
      </c>
      <c r="B68">
        <f xml:space="preserve"> ROUND('INB Plot'!$C$26*A68,0)</f>
        <v>41</v>
      </c>
      <c r="C68">
        <f t="shared" si="4"/>
        <v>164</v>
      </c>
      <c r="D68" s="5">
        <f t="shared" si="0"/>
        <v>7761050.6631859643</v>
      </c>
      <c r="E68" s="5">
        <f t="shared" si="5"/>
        <v>4253546.6912874393</v>
      </c>
      <c r="F68" s="15">
        <f t="shared" si="1"/>
        <v>166.25323258854891</v>
      </c>
      <c r="G68">
        <f t="shared" si="2"/>
        <v>-88.785290636866392</v>
      </c>
      <c r="H68">
        <f t="shared" si="3"/>
        <v>-10.696770089791585</v>
      </c>
      <c r="I68" s="15">
        <f t="shared" si="6"/>
        <v>66.771171861890934</v>
      </c>
      <c r="J68" s="5">
        <f xml:space="preserve"> 'INB Plot'!$C$16*($G$2 - I68)</f>
        <v>1667640.197246287</v>
      </c>
      <c r="K68" s="5">
        <f xml:space="preserve"> 'INB Plot'!$C$17 + A68*'INB Plot'!$C$18</f>
        <v>1015000</v>
      </c>
      <c r="L68" s="5">
        <f t="shared" si="7"/>
        <v>652640.19724628702</v>
      </c>
    </row>
    <row r="69" spans="1:12" x14ac:dyDescent="0.3">
      <c r="A69">
        <f>'INB Plot'!$C$28 + (ROW() - 52)*'INB Plot'!$C$29</f>
        <v>210</v>
      </c>
      <c r="B69">
        <f xml:space="preserve"> ROUND('INB Plot'!$C$26*A69,0)</f>
        <v>42</v>
      </c>
      <c r="C69">
        <f t="shared" si="4"/>
        <v>168</v>
      </c>
      <c r="D69" s="5">
        <f t="shared" si="0"/>
        <v>7659519.3881573677</v>
      </c>
      <c r="E69" s="5">
        <f t="shared" si="5"/>
        <v>4153657.7939839563</v>
      </c>
      <c r="F69" s="15">
        <f t="shared" si="1"/>
        <v>164.50102417903983</v>
      </c>
      <c r="G69">
        <f t="shared" si="2"/>
        <v>-86.973616030195416</v>
      </c>
      <c r="H69">
        <f t="shared" si="3"/>
        <v>-11.151615254774711</v>
      </c>
      <c r="I69" s="15">
        <f t="shared" si="6"/>
        <v>66.375792894069704</v>
      </c>
      <c r="J69" s="5">
        <f xml:space="preserve"> 'INB Plot'!$C$16*($G$2 - I69)</f>
        <v>1726947.0424194715</v>
      </c>
      <c r="K69" s="5">
        <f xml:space="preserve"> 'INB Plot'!$C$17 + A69*'INB Plot'!$C$18</f>
        <v>1030000</v>
      </c>
      <c r="L69" s="5">
        <f t="shared" si="7"/>
        <v>696947.04241947155</v>
      </c>
    </row>
    <row r="70" spans="1:12" x14ac:dyDescent="0.3">
      <c r="A70">
        <f>'INB Plot'!$C$28 + (ROW() - 52)*'INB Plot'!$C$29</f>
        <v>215</v>
      </c>
      <c r="B70">
        <f xml:space="preserve"> ROUND('INB Plot'!$C$26*A70,0)</f>
        <v>43</v>
      </c>
      <c r="C70">
        <f t="shared" si="4"/>
        <v>172</v>
      </c>
      <c r="D70" s="5">
        <f t="shared" si="0"/>
        <v>7562710.4980138214</v>
      </c>
      <c r="E70" s="5">
        <f t="shared" si="5"/>
        <v>4058353.1013059467</v>
      </c>
      <c r="F70" s="15">
        <f t="shared" si="1"/>
        <v>162.78401919699843</v>
      </c>
      <c r="G70">
        <f t="shared" si="2"/>
        <v>-85.200902167753895</v>
      </c>
      <c r="H70">
        <f t="shared" si="3"/>
        <v>-11.605235330268691</v>
      </c>
      <c r="I70" s="15">
        <f t="shared" si="6"/>
        <v>65.977881698975835</v>
      </c>
      <c r="J70" s="5">
        <f xml:space="preserve"> 'INB Plot'!$C$16*($G$2 - I70)</f>
        <v>1786633.7216835518</v>
      </c>
      <c r="K70" s="5">
        <f xml:space="preserve"> 'INB Plot'!$C$17 + A70*'INB Plot'!$C$18</f>
        <v>1045000</v>
      </c>
      <c r="L70" s="5">
        <f t="shared" si="7"/>
        <v>741633.72168355179</v>
      </c>
    </row>
    <row r="71" spans="1:12" x14ac:dyDescent="0.3">
      <c r="A71">
        <f>'INB Plot'!$C$28 + (ROW() - 52)*'INB Plot'!$C$29</f>
        <v>220</v>
      </c>
      <c r="B71">
        <f xml:space="preserve"> ROUND('INB Plot'!$C$26*A71,0)</f>
        <v>44</v>
      </c>
      <c r="C71">
        <f t="shared" si="4"/>
        <v>176</v>
      </c>
      <c r="D71" s="5">
        <f t="shared" si="0"/>
        <v>7470302.0119677093</v>
      </c>
      <c r="E71" s="5">
        <f t="shared" si="5"/>
        <v>3967324.0960954577</v>
      </c>
      <c r="F71" s="15">
        <f t="shared" si="1"/>
        <v>161.10125827249109</v>
      </c>
      <c r="G71">
        <f t="shared" si="2"/>
        <v>-83.465905621534517</v>
      </c>
      <c r="H71">
        <f t="shared" si="3"/>
        <v>-12.057307598904458</v>
      </c>
      <c r="I71" s="15">
        <f t="shared" si="6"/>
        <v>65.578045052052119</v>
      </c>
      <c r="J71" s="5">
        <f xml:space="preserve"> 'INB Plot'!$C$16*($G$2 - I71)</f>
        <v>1846609.2187221095</v>
      </c>
      <c r="K71" s="5">
        <f xml:space="preserve"> 'INB Plot'!$C$17 + A71*'INB Plot'!$C$18</f>
        <v>1060000</v>
      </c>
      <c r="L71" s="5">
        <f t="shared" si="7"/>
        <v>786609.21872210945</v>
      </c>
    </row>
    <row r="72" spans="1:12" x14ac:dyDescent="0.3">
      <c r="A72">
        <f>'INB Plot'!$C$28 + (ROW() - 52)*'INB Plot'!$C$29</f>
        <v>225</v>
      </c>
      <c r="B72">
        <f xml:space="preserve"> ROUND('INB Plot'!$C$26*A72,0)</f>
        <v>45</v>
      </c>
      <c r="C72">
        <f t="shared" si="4"/>
        <v>180</v>
      </c>
      <c r="D72" s="5">
        <f t="shared" si="0"/>
        <v>7382000.5697458684</v>
      </c>
      <c r="E72" s="5">
        <f t="shared" si="5"/>
        <v>3880289.3398582488</v>
      </c>
      <c r="F72" s="15">
        <f t="shared" si="1"/>
        <v>159.4518082496669</v>
      </c>
      <c r="G72">
        <f t="shared" si="2"/>
        <v>-81.767435318393467</v>
      </c>
      <c r="H72">
        <f t="shared" si="3"/>
        <v>-12.507540933647959</v>
      </c>
      <c r="I72" s="15">
        <f t="shared" si="6"/>
        <v>65.17683199762547</v>
      </c>
      <c r="J72" s="5">
        <f xml:space="preserve"> 'INB Plot'!$C$16*($G$2 - I72)</f>
        <v>1906791.1768861066</v>
      </c>
      <c r="K72" s="5">
        <f xml:space="preserve"> 'INB Plot'!$C$17 + A72*'INB Plot'!$C$18</f>
        <v>1075000</v>
      </c>
      <c r="L72" s="5">
        <f t="shared" si="7"/>
        <v>831791.17688610661</v>
      </c>
    </row>
    <row r="73" spans="1:12" x14ac:dyDescent="0.3">
      <c r="A73">
        <f>'INB Plot'!$C$28 + (ROW() - 52)*'INB Plot'!$C$29</f>
        <v>230</v>
      </c>
      <c r="B73">
        <f xml:space="preserve"> ROUND('INB Plot'!$C$26*A73,0)</f>
        <v>46</v>
      </c>
      <c r="C73">
        <f t="shared" si="4"/>
        <v>184</v>
      </c>
      <c r="D73" s="5">
        <f t="shared" si="0"/>
        <v>7297538.3206641087</v>
      </c>
      <c r="E73" s="5">
        <f t="shared" si="5"/>
        <v>3796991.5654881233</v>
      </c>
      <c r="F73" s="15">
        <f t="shared" si="1"/>
        <v>157.83476232028579</v>
      </c>
      <c r="G73">
        <f t="shared" si="2"/>
        <v>-80.104349813234506</v>
      </c>
      <c r="H73">
        <f t="shared" si="3"/>
        <v>-12.955673249821501</v>
      </c>
      <c r="I73" s="15">
        <f t="shared" si="6"/>
        <v>64.774739257229783</v>
      </c>
      <c r="J73" s="5">
        <f xml:space="preserve"> 'INB Plot'!$C$16*($G$2 - I73)</f>
        <v>1967105.0879454596</v>
      </c>
      <c r="K73" s="5">
        <f xml:space="preserve"> 'INB Plot'!$C$17 + A73*'INB Plot'!$C$18</f>
        <v>1090000</v>
      </c>
      <c r="L73" s="5">
        <f t="shared" si="7"/>
        <v>877105.08794545964</v>
      </c>
    </row>
    <row r="74" spans="1:12" x14ac:dyDescent="0.3">
      <c r="A74">
        <f>'INB Plot'!$C$28 + (ROW() - 52)*'INB Plot'!$C$29</f>
        <v>235</v>
      </c>
      <c r="B74">
        <f xml:space="preserve"> ROUND('INB Plot'!$C$26*A74,0)</f>
        <v>47</v>
      </c>
      <c r="C74">
        <f t="shared" si="4"/>
        <v>188</v>
      </c>
      <c r="D74" s="5">
        <f t="shared" si="0"/>
        <v>7216670.2098411461</v>
      </c>
      <c r="E74" s="5">
        <f t="shared" si="5"/>
        <v>3717195.1367040002</v>
      </c>
      <c r="F74" s="15">
        <f t="shared" si="1"/>
        <v>156.24923996282507</v>
      </c>
      <c r="G74">
        <f t="shared" si="2"/>
        <v>-78.475554730862314</v>
      </c>
      <c r="H74">
        <f t="shared" si="3"/>
        <v>-13.401469142275957</v>
      </c>
      <c r="I74" s="15">
        <f t="shared" si="6"/>
        <v>64.372216089686802</v>
      </c>
      <c r="J74" s="5">
        <f xml:space="preserve"> 'INB Plot'!$C$16*($G$2 - I74)</f>
        <v>2027483.5630769068</v>
      </c>
      <c r="K74" s="5">
        <f xml:space="preserve"> 'INB Plot'!$C$17 + A74*'INB Plot'!$C$18</f>
        <v>1105000</v>
      </c>
      <c r="L74" s="5">
        <f t="shared" si="7"/>
        <v>922483.56307690684</v>
      </c>
    </row>
    <row r="75" spans="1:12" x14ac:dyDescent="0.3">
      <c r="A75">
        <f>'INB Plot'!$C$28 + (ROW() - 52)*'INB Plot'!$C$29</f>
        <v>240</v>
      </c>
      <c r="B75">
        <f xml:space="preserve"> ROUND('INB Plot'!$C$26*A75,0)</f>
        <v>48</v>
      </c>
      <c r="C75">
        <f t="shared" si="4"/>
        <v>192</v>
      </c>
      <c r="D75" s="5">
        <f t="shared" si="0"/>
        <v>7139171.6036358066</v>
      </c>
      <c r="E75" s="5">
        <f t="shared" si="5"/>
        <v>3640683.8213427244</v>
      </c>
      <c r="F75" s="15">
        <f t="shared" si="1"/>
        <v>154.69438672747765</v>
      </c>
      <c r="G75">
        <f t="shared" si="2"/>
        <v>-76.880000364456919</v>
      </c>
      <c r="H75">
        <f t="shared" si="3"/>
        <v>-13.844717698286544</v>
      </c>
      <c r="I75" s="15">
        <f t="shared" si="6"/>
        <v>63.969668664734186</v>
      </c>
      <c r="J75" s="5">
        <f xml:space="preserve"> 'INB Plot'!$C$16*($G$2 - I75)</f>
        <v>2087865.6768197992</v>
      </c>
      <c r="K75" s="5">
        <f xml:space="preserve"> 'INB Plot'!$C$17 + A75*'INB Plot'!$C$18</f>
        <v>1120000</v>
      </c>
      <c r="L75" s="5">
        <f t="shared" si="7"/>
        <v>967865.67681979924</v>
      </c>
    </row>
    <row r="76" spans="1:12" x14ac:dyDescent="0.3">
      <c r="A76">
        <f>'INB Plot'!$C$28 + (ROW() - 52)*'INB Plot'!$C$29</f>
        <v>245</v>
      </c>
      <c r="B76">
        <f xml:space="preserve"> ROUND('INB Plot'!$C$26*A76,0)</f>
        <v>49</v>
      </c>
      <c r="C76">
        <f t="shared" si="4"/>
        <v>196</v>
      </c>
      <c r="D76" s="5">
        <f t="shared" si="0"/>
        <v>7064836.2058470128</v>
      </c>
      <c r="E76" s="5">
        <f t="shared" si="5"/>
        <v>3567258.834182498</v>
      </c>
      <c r="F76" s="15">
        <f t="shared" si="1"/>
        <v>153.16937389989775</v>
      </c>
      <c r="G76">
        <f t="shared" si="2"/>
        <v>-75.316679419595062</v>
      </c>
      <c r="H76">
        <f t="shared" si="3"/>
        <v>-14.28523047618539</v>
      </c>
      <c r="I76" s="15">
        <f t="shared" si="6"/>
        <v>63.567464004117298</v>
      </c>
      <c r="J76" s="5">
        <f xml:space="preserve"> 'INB Plot'!$C$16*($G$2 - I76)</f>
        <v>2148196.3759123324</v>
      </c>
      <c r="K76" s="5">
        <f xml:space="preserve"> 'INB Plot'!$C$17 + A76*'INB Plot'!$C$18</f>
        <v>1135000</v>
      </c>
      <c r="L76" s="5">
        <f t="shared" si="7"/>
        <v>1013196.3759123324</v>
      </c>
    </row>
    <row r="77" spans="1:12" x14ac:dyDescent="0.3">
      <c r="A77">
        <f>'INB Plot'!$C$28 + (ROW() - 52)*'INB Plot'!$C$29</f>
        <v>250</v>
      </c>
      <c r="B77">
        <f xml:space="preserve"> ROUND('INB Plot'!$C$26*A77,0)</f>
        <v>50</v>
      </c>
      <c r="C77">
        <f t="shared" si="4"/>
        <v>200</v>
      </c>
      <c r="D77" s="5">
        <f t="shared" si="0"/>
        <v>6993474.2239697706</v>
      </c>
      <c r="E77" s="5">
        <f t="shared" si="5"/>
        <v>3496737.1119848853</v>
      </c>
      <c r="F77" s="15">
        <f t="shared" si="1"/>
        <v>151.67339807049672</v>
      </c>
      <c r="G77">
        <f t="shared" si="2"/>
        <v>-73.784624893630479</v>
      </c>
      <c r="H77">
        <f t="shared" si="3"/>
        <v>-14.722839639521794</v>
      </c>
      <c r="I77" s="15">
        <f t="shared" si="6"/>
        <v>63.165933537344443</v>
      </c>
      <c r="J77" s="5">
        <f xml:space="preserve"> 'INB Plot'!$C$16*($G$2 - I77)</f>
        <v>2208425.9459282607</v>
      </c>
      <c r="K77" s="5">
        <f xml:space="preserve"> 'INB Plot'!$C$17 + A77*'INB Plot'!$C$18</f>
        <v>1150000</v>
      </c>
      <c r="L77" s="5">
        <f t="shared" si="7"/>
        <v>1058425.9459282607</v>
      </c>
    </row>
    <row r="78" spans="1:12" x14ac:dyDescent="0.3">
      <c r="A78">
        <f>'INB Plot'!$C$28 + (ROW() - 52)*'INB Plot'!$C$29</f>
        <v>255</v>
      </c>
      <c r="B78">
        <f xml:space="preserve"> ROUND('INB Plot'!$C$26*A78,0)</f>
        <v>51</v>
      </c>
      <c r="C78">
        <f t="shared" si="4"/>
        <v>204</v>
      </c>
      <c r="D78" s="5">
        <f t="shared" si="0"/>
        <v>6924910.7511857525</v>
      </c>
      <c r="E78" s="5">
        <f t="shared" si="5"/>
        <v>3428949.7892323183</v>
      </c>
      <c r="F78" s="15">
        <f t="shared" si="1"/>
        <v>150.20568063116937</v>
      </c>
      <c r="G78">
        <f t="shared" si="2"/>
        <v>-72.282908081051261</v>
      </c>
      <c r="H78">
        <f t="shared" si="3"/>
        <v>-15.157396236582557</v>
      </c>
      <c r="I78" s="15">
        <f t="shared" si="6"/>
        <v>62.765376313535555</v>
      </c>
      <c r="J78" s="5">
        <f xml:space="preserve"> 'INB Plot'!$C$16*($G$2 - I78)</f>
        <v>2268509.5294995941</v>
      </c>
      <c r="K78" s="5">
        <f xml:space="preserve"> 'INB Plot'!$C$17 + A78*'INB Plot'!$C$18</f>
        <v>1165000</v>
      </c>
      <c r="L78" s="5">
        <f t="shared" si="7"/>
        <v>1103509.5294995941</v>
      </c>
    </row>
    <row r="79" spans="1:12" x14ac:dyDescent="0.3">
      <c r="A79">
        <f>'INB Plot'!$C$28 + (ROW() - 52)*'INB Plot'!$C$29</f>
        <v>260</v>
      </c>
      <c r="B79">
        <f xml:space="preserve"> ROUND('INB Plot'!$C$26*A79,0)</f>
        <v>52</v>
      </c>
      <c r="C79">
        <f t="shared" si="4"/>
        <v>208</v>
      </c>
      <c r="D79" s="5">
        <f t="shared" si="0"/>
        <v>6858984.3350472748</v>
      </c>
      <c r="E79" s="5">
        <f t="shared" si="5"/>
        <v>3363740.8478356926</v>
      </c>
      <c r="F79" s="15">
        <f t="shared" si="1"/>
        <v>148.76546721731407</v>
      </c>
      <c r="G79">
        <f t="shared" si="2"/>
        <v>-70.810636696169752</v>
      </c>
      <c r="H79">
        <f t="shared" si="3"/>
        <v>-15.588768615309789</v>
      </c>
      <c r="I79" s="15">
        <f t="shared" si="6"/>
        <v>62.366061905834528</v>
      </c>
      <c r="J79" s="5">
        <f xml:space="preserve"> 'INB Plot'!$C$16*($G$2 - I79)</f>
        <v>2328406.6906547481</v>
      </c>
      <c r="K79" s="5">
        <f xml:space="preserve"> 'INB Plot'!$C$17 + A79*'INB Plot'!$C$18</f>
        <v>1180000</v>
      </c>
      <c r="L79" s="5">
        <f t="shared" si="7"/>
        <v>1148406.6906547481</v>
      </c>
    </row>
    <row r="80" spans="1:12" x14ac:dyDescent="0.3">
      <c r="A80">
        <f>'INB Plot'!$C$28 + (ROW() - 52)*'INB Plot'!$C$29</f>
        <v>265</v>
      </c>
      <c r="B80">
        <f xml:space="preserve"> ROUND('INB Plot'!$C$26*A80,0)</f>
        <v>53</v>
      </c>
      <c r="C80">
        <f t="shared" si="4"/>
        <v>212</v>
      </c>
      <c r="D80" s="5">
        <f t="shared" si="0"/>
        <v>6795545.7081970405</v>
      </c>
      <c r="E80" s="5">
        <f t="shared" si="5"/>
        <v>3300965.9180781972</v>
      </c>
      <c r="F80" s="15">
        <f t="shared" si="1"/>
        <v>147.35202710972621</v>
      </c>
      <c r="G80">
        <f t="shared" si="2"/>
        <v>-69.366953105169387</v>
      </c>
      <c r="H80">
        <f t="shared" si="3"/>
        <v>-16.016840963998419</v>
      </c>
      <c r="I80" s="15">
        <f t="shared" si="6"/>
        <v>61.968233040558403</v>
      </c>
      <c r="J80" s="5">
        <f xml:space="preserve"> 'INB Plot'!$C$16*($G$2 - I80)</f>
        <v>2388081.0204461669</v>
      </c>
      <c r="K80" s="5">
        <f xml:space="preserve"> 'INB Plot'!$C$17 + A80*'INB Plot'!$C$18</f>
        <v>1195000</v>
      </c>
      <c r="L80" s="5">
        <f t="shared" si="7"/>
        <v>1193081.0204461669</v>
      </c>
    </row>
    <row r="81" spans="1:12" x14ac:dyDescent="0.3">
      <c r="A81">
        <f>'INB Plot'!$C$28 + (ROW() - 52)*'INB Plot'!$C$29</f>
        <v>270</v>
      </c>
      <c r="B81">
        <f xml:space="preserve"> ROUND('INB Plot'!$C$26*A81,0)</f>
        <v>54</v>
      </c>
      <c r="C81">
        <f t="shared" si="4"/>
        <v>216</v>
      </c>
      <c r="D81" s="5">
        <f t="shared" si="0"/>
        <v>6734456.6601190381</v>
      </c>
      <c r="E81" s="5">
        <f t="shared" si="5"/>
        <v>3240491.2113946276</v>
      </c>
      <c r="F81" s="15">
        <f t="shared" si="1"/>
        <v>145.96465260825238</v>
      </c>
      <c r="G81">
        <f t="shared" si="2"/>
        <v>-67.951032660149821</v>
      </c>
      <c r="H81">
        <f t="shared" si="3"/>
        <v>-16.441511968575142</v>
      </c>
      <c r="I81" s="15">
        <f t="shared" si="6"/>
        <v>61.572107979527416</v>
      </c>
      <c r="J81" s="5">
        <f xml:space="preserve"> 'INB Plot'!$C$16*($G$2 - I81)</f>
        <v>2447499.7796008145</v>
      </c>
      <c r="K81" s="5">
        <f xml:space="preserve"> 'INB Plot'!$C$17 + A81*'INB Plot'!$C$18</f>
        <v>1210000</v>
      </c>
      <c r="L81" s="5">
        <f t="shared" si="7"/>
        <v>1237499.7796008145</v>
      </c>
    </row>
    <row r="82" spans="1:12" x14ac:dyDescent="0.3">
      <c r="A82">
        <f>'INB Plot'!$C$28 + (ROW() - 52)*'INB Plot'!$C$29</f>
        <v>275</v>
      </c>
      <c r="B82">
        <f xml:space="preserve"> ROUND('INB Plot'!$C$26*A82,0)</f>
        <v>55</v>
      </c>
      <c r="C82">
        <f t="shared" si="4"/>
        <v>220</v>
      </c>
      <c r="D82" s="5">
        <f t="shared" si="0"/>
        <v>6675589.0319711454</v>
      </c>
      <c r="E82" s="5">
        <f t="shared" si="5"/>
        <v>3182192.5683786636</v>
      </c>
      <c r="F82" s="15">
        <f t="shared" si="1"/>
        <v>144.60265838688304</v>
      </c>
      <c r="G82">
        <f t="shared" si="2"/>
        <v>-66.562082128368758</v>
      </c>
      <c r="H82">
        <f t="shared" si="3"/>
        <v>-16.862693577731889</v>
      </c>
      <c r="I82" s="15">
        <f t="shared" si="6"/>
        <v>61.177882680782389</v>
      </c>
      <c r="J82" s="5">
        <f xml:space="preserve"> 'INB Plot'!$C$16*($G$2 - I82)</f>
        <v>2506633.5744125689</v>
      </c>
      <c r="K82" s="5">
        <f xml:space="preserve"> 'INB Plot'!$C$17 + A82*'INB Plot'!$C$18</f>
        <v>1225000</v>
      </c>
      <c r="L82" s="5">
        <f t="shared" si="7"/>
        <v>1281633.5744125689</v>
      </c>
    </row>
    <row r="83" spans="1:12" x14ac:dyDescent="0.3">
      <c r="A83">
        <f>'INB Plot'!$C$28 + (ROW() - 52)*'INB Plot'!$C$29</f>
        <v>280</v>
      </c>
      <c r="B83">
        <f xml:space="preserve"> ROUND('INB Plot'!$C$26*A83,0)</f>
        <v>56</v>
      </c>
      <c r="C83">
        <f t="shared" si="4"/>
        <v>224</v>
      </c>
      <c r="D83" s="5">
        <f t="shared" si="0"/>
        <v>6618823.8191142473</v>
      </c>
      <c r="E83" s="5">
        <f t="shared" si="5"/>
        <v>3125954.6077593602</v>
      </c>
      <c r="F83" s="15">
        <f t="shared" si="1"/>
        <v>143.26538083814344</v>
      </c>
      <c r="G83">
        <f t="shared" si="2"/>
        <v>-65.199338210394814</v>
      </c>
      <c r="H83">
        <f t="shared" si="3"/>
        <v>-17.280309867690079</v>
      </c>
      <c r="I83" s="15">
        <f t="shared" si="6"/>
        <v>60.785732760058551</v>
      </c>
      <c r="J83" s="5">
        <f xml:space="preserve"> 'INB Plot'!$C$16*($G$2 - I83)</f>
        <v>2565456.0625211447</v>
      </c>
      <c r="K83" s="5">
        <f xml:space="preserve"> 'INB Plot'!$C$17 + A83*'INB Plot'!$C$18</f>
        <v>1240000</v>
      </c>
      <c r="L83" s="5">
        <f t="shared" si="7"/>
        <v>1325456.0625211447</v>
      </c>
    </row>
    <row r="84" spans="1:12" x14ac:dyDescent="0.3">
      <c r="A84">
        <f>'INB Plot'!$C$28 + (ROW() - 52)*'INB Plot'!$C$29</f>
        <v>285</v>
      </c>
      <c r="B84">
        <f xml:space="preserve"> ROUND('INB Plot'!$C$26*A84,0)</f>
        <v>57</v>
      </c>
      <c r="C84">
        <f t="shared" si="4"/>
        <v>228</v>
      </c>
      <c r="D84" s="5">
        <f t="shared" si="0"/>
        <v>6564050.3681119774</v>
      </c>
      <c r="E84" s="5">
        <f t="shared" si="5"/>
        <v>3071669.9640696621</v>
      </c>
      <c r="F84" s="15">
        <f t="shared" si="1"/>
        <v>141.95217741314519</v>
      </c>
      <c r="G84">
        <f t="shared" si="2"/>
        <v>-63.862066141354973</v>
      </c>
      <c r="H84">
        <f t="shared" si="3"/>
        <v>-17.694295998880477</v>
      </c>
      <c r="I84" s="15">
        <f t="shared" si="6"/>
        <v>60.395815272909743</v>
      </c>
      <c r="J84" s="5">
        <f xml:space="preserve"> 'INB Plot'!$C$16*($G$2 - I84)</f>
        <v>2623943.6855934658</v>
      </c>
      <c r="K84" s="5">
        <f xml:space="preserve"> 'INB Plot'!$C$17 + A84*'INB Plot'!$C$18</f>
        <v>1255000</v>
      </c>
      <c r="L84" s="5">
        <f t="shared" si="7"/>
        <v>1368943.6855934658</v>
      </c>
    </row>
    <row r="85" spans="1:12" x14ac:dyDescent="0.3">
      <c r="A85">
        <f>'INB Plot'!$C$28 + (ROW() - 52)*'INB Plot'!$C$29</f>
        <v>290</v>
      </c>
      <c r="B85">
        <f xml:space="preserve"> ROUND('INB Plot'!$C$26*A85,0)</f>
        <v>58</v>
      </c>
      <c r="C85">
        <f t="shared" si="4"/>
        <v>232</v>
      </c>
      <c r="D85" s="5">
        <f t="shared" si="0"/>
        <v>6511165.6567994412</v>
      </c>
      <c r="E85" s="5">
        <f t="shared" si="5"/>
        <v>3019238.603406758</v>
      </c>
      <c r="F85" s="15">
        <f t="shared" si="1"/>
        <v>140.66242596242682</v>
      </c>
      <c r="G85">
        <f t="shared" si="2"/>
        <v>-62.549558369889979</v>
      </c>
      <c r="H85">
        <f t="shared" si="3"/>
        <v>-18.104597257337403</v>
      </c>
      <c r="I85" s="15">
        <f t="shared" si="6"/>
        <v>60.008270335199441</v>
      </c>
      <c r="J85" s="5">
        <f xml:space="preserve"> 'INB Plot'!$C$16*($G$2 - I85)</f>
        <v>2682075.4262500112</v>
      </c>
      <c r="K85" s="5">
        <f xml:space="preserve"> 'INB Plot'!$C$17 + A85*'INB Plot'!$C$18</f>
        <v>1270000</v>
      </c>
      <c r="L85" s="5">
        <f t="shared" si="7"/>
        <v>1412075.4262500112</v>
      </c>
    </row>
    <row r="86" spans="1:12" x14ac:dyDescent="0.3">
      <c r="A86">
        <f>'INB Plot'!$C$28 + (ROW() - 52)*'INB Plot'!$C$29</f>
        <v>295</v>
      </c>
      <c r="B86">
        <f xml:space="preserve"> ROUND('INB Plot'!$C$26*A86,0)</f>
        <v>59</v>
      </c>
      <c r="C86">
        <f t="shared" si="4"/>
        <v>236</v>
      </c>
      <c r="D86" s="5">
        <f t="shared" si="0"/>
        <v>6460073.6475652959</v>
      </c>
      <c r="E86" s="5">
        <f t="shared" si="5"/>
        <v>2968567.2081077471</v>
      </c>
      <c r="F86" s="15">
        <f t="shared" si="1"/>
        <v>139.39552408169303</v>
      </c>
      <c r="G86">
        <f t="shared" si="2"/>
        <v>-61.261133309827954</v>
      </c>
      <c r="H86">
        <f t="shared" si="3"/>
        <v>-18.511168174098927</v>
      </c>
      <c r="I86" s="15">
        <f t="shared" si="6"/>
        <v>59.623222597766144</v>
      </c>
      <c r="J86" s="5">
        <f xml:space="preserve"> 'INB Plot'!$C$16*($G$2 - I86)</f>
        <v>2739832.5868650055</v>
      </c>
      <c r="K86" s="5">
        <f xml:space="preserve"> 'INB Plot'!$C$17 + A86*'INB Plot'!$C$18</f>
        <v>1285000</v>
      </c>
      <c r="L86" s="5">
        <f t="shared" si="7"/>
        <v>1454832.5868650055</v>
      </c>
    </row>
    <row r="87" spans="1:12" x14ac:dyDescent="0.3">
      <c r="A87">
        <f>'INB Plot'!$C$28 + (ROW() - 52)*'INB Plot'!$C$29</f>
        <v>300</v>
      </c>
      <c r="B87">
        <f xml:space="preserve"> ROUND('INB Plot'!$C$26*A87,0)</f>
        <v>60</v>
      </c>
      <c r="C87">
        <f t="shared" si="4"/>
        <v>240</v>
      </c>
      <c r="D87" s="5">
        <f t="shared" si="0"/>
        <v>6410684.7053056229</v>
      </c>
      <c r="E87" s="5">
        <f t="shared" si="5"/>
        <v>2919568.6223761388</v>
      </c>
      <c r="F87" s="15">
        <f t="shared" si="1"/>
        <v>138.15088846572021</v>
      </c>
      <c r="G87">
        <f t="shared" si="2"/>
        <v>-59.996134159948951</v>
      </c>
      <c r="H87">
        <f t="shared" si="3"/>
        <v>-18.913971716393476</v>
      </c>
      <c r="I87" s="15">
        <f t="shared" si="6"/>
        <v>59.240782589377787</v>
      </c>
      <c r="J87" s="5">
        <f xml:space="preserve"> 'INB Plot'!$C$16*($G$2 - I87)</f>
        <v>2797198.5881232591</v>
      </c>
      <c r="K87" s="5">
        <f xml:space="preserve"> 'INB Plot'!$C$17 + A87*'INB Plot'!$C$18</f>
        <v>1300000</v>
      </c>
      <c r="L87" s="5">
        <f t="shared" si="7"/>
        <v>1497198.5881232591</v>
      </c>
    </row>
    <row r="88" spans="1:12" x14ac:dyDescent="0.3">
      <c r="A88">
        <f>'INB Plot'!$C$28 + (ROW() - 52)*'INB Plot'!$C$29</f>
        <v>305</v>
      </c>
      <c r="B88">
        <f xml:space="preserve"> ROUND('INB Plot'!$C$26*A88,0)</f>
        <v>61</v>
      </c>
      <c r="C88">
        <f t="shared" si="4"/>
        <v>244</v>
      </c>
      <c r="D88" s="5">
        <f t="shared" si="0"/>
        <v>6362915.0726282336</v>
      </c>
      <c r="E88" s="5">
        <f t="shared" si="5"/>
        <v>2872161.3519296297</v>
      </c>
      <c r="F88" s="15">
        <f t="shared" si="1"/>
        <v>136.92795427300254</v>
      </c>
      <c r="G88">
        <f t="shared" si="2"/>
        <v>-58.753927787545194</v>
      </c>
      <c r="H88">
        <f t="shared" si="3"/>
        <v>-19.312978544845507</v>
      </c>
      <c r="I88" s="15">
        <f t="shared" si="6"/>
        <v>58.86104794061184</v>
      </c>
      <c r="J88" s="5">
        <f xml:space="preserve"> 'INB Plot'!$C$16*($G$2 - I88)</f>
        <v>2854158.7854381511</v>
      </c>
      <c r="K88" s="5">
        <f xml:space="preserve"> 'INB Plot'!$C$17 + A88*'INB Plot'!$C$18</f>
        <v>1315000</v>
      </c>
      <c r="L88" s="5">
        <f t="shared" si="7"/>
        <v>1539158.7854381511</v>
      </c>
    </row>
    <row r="89" spans="1:12" x14ac:dyDescent="0.3">
      <c r="A89">
        <f>'INB Plot'!$C$28 + (ROW() - 52)*'INB Plot'!$C$29</f>
        <v>310</v>
      </c>
      <c r="B89">
        <f xml:space="preserve"> ROUND('INB Plot'!$C$26*A89,0)</f>
        <v>62</v>
      </c>
      <c r="C89">
        <f t="shared" si="4"/>
        <v>248</v>
      </c>
      <c r="D89" s="5">
        <f t="shared" si="0"/>
        <v>6316686.3958436642</v>
      </c>
      <c r="E89" s="5">
        <f t="shared" si="5"/>
        <v>2826269.1116255838</v>
      </c>
      <c r="F89" s="15">
        <f t="shared" si="1"/>
        <v>135.7261745031376</v>
      </c>
      <c r="G89">
        <f t="shared" si="2"/>
        <v>-57.533903671791563</v>
      </c>
      <c r="H89">
        <f t="shared" si="3"/>
        <v>-19.708166331376106</v>
      </c>
      <c r="I89" s="15">
        <f t="shared" si="6"/>
        <v>58.484104499969931</v>
      </c>
      <c r="J89" s="5">
        <f xml:space="preserve"> 'INB Plot'!$C$16*($G$2 - I89)</f>
        <v>2910700.3015344376</v>
      </c>
      <c r="K89" s="5">
        <f xml:space="preserve"> 'INB Plot'!$C$17 + A89*'INB Plot'!$C$18</f>
        <v>1330000</v>
      </c>
      <c r="L89" s="5">
        <f t="shared" si="7"/>
        <v>1580700.3015344376</v>
      </c>
    </row>
    <row r="90" spans="1:12" x14ac:dyDescent="0.3">
      <c r="A90">
        <f>'INB Plot'!$C$28 + (ROW() - 52)*'INB Plot'!$C$29</f>
        <v>315</v>
      </c>
      <c r="B90">
        <f xml:space="preserve"> ROUND('INB Plot'!$C$26*A90,0)</f>
        <v>63</v>
      </c>
      <c r="C90">
        <f t="shared" si="4"/>
        <v>252</v>
      </c>
      <c r="D90" s="5">
        <f t="shared" si="0"/>
        <v>6271925.2960998733</v>
      </c>
      <c r="E90" s="5">
        <f t="shared" si="5"/>
        <v>2781820.4157812493</v>
      </c>
      <c r="F90" s="15">
        <f t="shared" si="1"/>
        <v>134.54501938847881</v>
      </c>
      <c r="G90">
        <f t="shared" si="2"/>
        <v>-56.33547290321934</v>
      </c>
      <c r="H90">
        <f t="shared" si="3"/>
        <v>-20.099519132881511</v>
      </c>
      <c r="I90" s="15">
        <f t="shared" si="6"/>
        <v>58.110027352377955</v>
      </c>
      <c r="J90" s="5">
        <f xml:space="preserve"> 'INB Plot'!$C$16*($G$2 - I90)</f>
        <v>2966811.8736732337</v>
      </c>
      <c r="K90" s="5">
        <f xml:space="preserve"> 'INB Plot'!$C$17 + A90*'INB Plot'!$C$18</f>
        <v>1345000</v>
      </c>
      <c r="L90" s="5">
        <f t="shared" si="7"/>
        <v>1621811.8736732337</v>
      </c>
    </row>
    <row r="91" spans="1:12" x14ac:dyDescent="0.3">
      <c r="A91">
        <f>'INB Plot'!$C$28 + (ROW() - 52)*'INB Plot'!$C$29</f>
        <v>320</v>
      </c>
      <c r="B91">
        <f xml:space="preserve"> ROUND('INB Plot'!$C$26*A91,0)</f>
        <v>64</v>
      </c>
      <c r="C91">
        <f t="shared" si="4"/>
        <v>256</v>
      </c>
      <c r="D91" s="5">
        <f t="shared" si="0"/>
        <v>6228562.9807230774</v>
      </c>
      <c r="E91" s="5">
        <f t="shared" si="5"/>
        <v>2738748.2065602783</v>
      </c>
      <c r="F91" s="15">
        <f t="shared" si="1"/>
        <v>133.38397580118956</v>
      </c>
      <c r="G91">
        <f t="shared" si="2"/>
        <v>-55.158067235850183</v>
      </c>
      <c r="H91">
        <f t="shared" si="3"/>
        <v>-20.487026816157424</v>
      </c>
      <c r="I91" s="15">
        <f t="shared" si="6"/>
        <v>57.738881749181957</v>
      </c>
      <c r="J91" s="5">
        <f xml:space="preserve"> 'INB Plot'!$C$16*($G$2 - I91)</f>
        <v>3022483.7141526337</v>
      </c>
      <c r="K91" s="5">
        <f xml:space="preserve"> 'INB Plot'!$C$17 + A91*'INB Plot'!$C$18</f>
        <v>1360000</v>
      </c>
      <c r="L91" s="5">
        <f t="shared" si="7"/>
        <v>1662483.7141526337</v>
      </c>
    </row>
    <row r="92" spans="1:12" x14ac:dyDescent="0.3">
      <c r="A92">
        <f>'INB Plot'!$C$28 + (ROW() - 52)*'INB Plot'!$C$29</f>
        <v>325</v>
      </c>
      <c r="B92">
        <f xml:space="preserve"> ROUND('INB Plot'!$C$26*A92,0)</f>
        <v>65</v>
      </c>
      <c r="C92">
        <f t="shared" si="4"/>
        <v>260</v>
      </c>
      <c r="D92" s="5">
        <f t="shared" si="0"/>
        <v>6186534.890434796</v>
      </c>
      <c r="E92" s="5">
        <f t="shared" si="5"/>
        <v>2696989.5163618308</v>
      </c>
      <c r="F92" s="15">
        <f t="shared" si="1"/>
        <v>132.24254667651445</v>
      </c>
      <c r="G92">
        <f t="shared" si="2"/>
        <v>-54.001138188783045</v>
      </c>
      <c r="H92">
        <f t="shared" si="3"/>
        <v>-20.870684529900046</v>
      </c>
      <c r="I92" s="15">
        <f t="shared" si="6"/>
        <v>57.370723957831359</v>
      </c>
      <c r="J92" s="5">
        <f xml:space="preserve"> 'INB Plot'!$C$16*($G$2 - I92)</f>
        <v>3077707.3828552235</v>
      </c>
      <c r="K92" s="5">
        <f xml:space="preserve"> 'INB Plot'!$C$17 + A92*'INB Plot'!$C$18</f>
        <v>1375000</v>
      </c>
      <c r="L92" s="5">
        <f t="shared" si="7"/>
        <v>1702707.3828552235</v>
      </c>
    </row>
    <row r="93" spans="1:12" x14ac:dyDescent="0.3">
      <c r="A93">
        <f>'INB Plot'!$C$28 + (ROW() - 52)*'INB Plot'!$C$29</f>
        <v>330</v>
      </c>
      <c r="B93">
        <f xml:space="preserve"> ROUND('INB Plot'!$C$26*A93,0)</f>
        <v>66</v>
      </c>
      <c r="C93">
        <f t="shared" si="4"/>
        <v>264</v>
      </c>
      <c r="D93" s="5">
        <f t="shared" si="0"/>
        <v>6145780.3786401013</v>
      </c>
      <c r="E93" s="5">
        <f t="shared" si="5"/>
        <v>2656485.1606369112</v>
      </c>
      <c r="F93" s="15">
        <f t="shared" si="1"/>
        <v>131.12025045281712</v>
      </c>
      <c r="G93">
        <f t="shared" si="2"/>
        <v>-52.864156194251592</v>
      </c>
      <c r="H93">
        <f t="shared" si="3"/>
        <v>-21.250492219943141</v>
      </c>
      <c r="I93" s="15">
        <f t="shared" si="6"/>
        <v>57.005602038622385</v>
      </c>
      <c r="J93" s="5">
        <f xml:space="preserve"> 'INB Plot'!$C$16*($G$2 - I93)</f>
        <v>3132475.6707365694</v>
      </c>
      <c r="K93" s="5">
        <f xml:space="preserve"> 'INB Plot'!$C$17 + A93*'INB Plot'!$C$18</f>
        <v>1390000</v>
      </c>
      <c r="L93" s="5">
        <f t="shared" si="7"/>
        <v>1742475.6707365694</v>
      </c>
    </row>
    <row r="94" spans="1:12" x14ac:dyDescent="0.3">
      <c r="A94">
        <f>'INB Plot'!$C$28 + (ROW() - 52)*'INB Plot'!$C$29</f>
        <v>335</v>
      </c>
      <c r="B94">
        <f xml:space="preserve"> ROUND('INB Plot'!$C$26*A94,0)</f>
        <v>67</v>
      </c>
      <c r="C94">
        <f t="shared" si="4"/>
        <v>268</v>
      </c>
      <c r="D94" s="5">
        <f t="shared" si="0"/>
        <v>6106242.4194362927</v>
      </c>
      <c r="E94" s="5">
        <f t="shared" si="5"/>
        <v>2617179.4579798719</v>
      </c>
      <c r="F94" s="15">
        <f t="shared" si="1"/>
        <v>130.01662052871907</v>
      </c>
      <c r="G94">
        <f t="shared" si="2"/>
        <v>-51.746609789370268</v>
      </c>
      <c r="H94">
        <f t="shared" si="3"/>
        <v>-21.626454184207574</v>
      </c>
      <c r="I94" s="15">
        <f t="shared" si="6"/>
        <v>56.643556555141231</v>
      </c>
      <c r="J94" s="5">
        <f xml:space="preserve"> 'INB Plot'!$C$16*($G$2 - I94)</f>
        <v>3186782.4932587426</v>
      </c>
      <c r="K94" s="5">
        <f xml:space="preserve"> 'INB Plot'!$C$17 + A94*'INB Plot'!$C$18</f>
        <v>1405000</v>
      </c>
      <c r="L94" s="5">
        <f t="shared" si="7"/>
        <v>1781782.4932587426</v>
      </c>
    </row>
    <row r="95" spans="1:12" x14ac:dyDescent="0.3">
      <c r="A95">
        <f>'INB Plot'!$C$28 + (ROW() - 52)*'INB Plot'!$C$29</f>
        <v>340</v>
      </c>
      <c r="B95">
        <f xml:space="preserve"> ROUND('INB Plot'!$C$26*A95,0)</f>
        <v>68</v>
      </c>
      <c r="C95">
        <f t="shared" si="4"/>
        <v>272</v>
      </c>
      <c r="D95" s="5">
        <f t="shared" si="0"/>
        <v>6067867.3413855359</v>
      </c>
      <c r="E95" s="5">
        <f t="shared" si="5"/>
        <v>2579019.974710796</v>
      </c>
      <c r="F95" s="15">
        <f t="shared" si="1"/>
        <v>128.9312047374963</v>
      </c>
      <c r="G95">
        <f t="shared" si="2"/>
        <v>-50.648004848978417</v>
      </c>
      <c r="H95">
        <f t="shared" si="3"/>
        <v>-21.998578664119947</v>
      </c>
      <c r="I95" s="15">
        <f t="shared" si="6"/>
        <v>56.284621224397938</v>
      </c>
      <c r="J95" s="5">
        <f xml:space="preserve"> 'INB Plot'!$C$16*($G$2 - I95)</f>
        <v>3240622.7928702366</v>
      </c>
      <c r="K95" s="5">
        <f xml:space="preserve"> 'INB Plot'!$C$17 + A95*'INB Plot'!$C$18</f>
        <v>1420000</v>
      </c>
      <c r="L95" s="5">
        <f t="shared" si="7"/>
        <v>1820622.7928702366</v>
      </c>
    </row>
    <row r="96" spans="1:12" x14ac:dyDescent="0.3">
      <c r="A96">
        <f>'INB Plot'!$C$28 + (ROW() - 52)*'INB Plot'!$C$29</f>
        <v>345</v>
      </c>
      <c r="B96">
        <f xml:space="preserve"> ROUND('INB Plot'!$C$26*A96,0)</f>
        <v>69</v>
      </c>
      <c r="C96">
        <f t="shared" si="4"/>
        <v>276</v>
      </c>
      <c r="D96" s="5">
        <f t="shared" si="0"/>
        <v>6030604.5844377</v>
      </c>
      <c r="E96" s="5">
        <f t="shared" si="5"/>
        <v>2541957.2914846167</v>
      </c>
      <c r="F96" s="15">
        <f t="shared" si="1"/>
        <v>127.86356483874718</v>
      </c>
      <c r="G96">
        <f t="shared" si="2"/>
        <v>-49.567863857164582</v>
      </c>
      <c r="H96">
        <f t="shared" si="3"/>
        <v>-22.366877469523303</v>
      </c>
      <c r="I96" s="15">
        <f t="shared" si="6"/>
        <v>55.928823512059296</v>
      </c>
      <c r="J96" s="5">
        <f xml:space="preserve"> 'INB Plot'!$C$16*($G$2 - I96)</f>
        <v>3293992.4497210328</v>
      </c>
      <c r="K96" s="5">
        <f xml:space="preserve"> 'INB Plot'!$C$17 + A96*'INB Plot'!$C$18</f>
        <v>1435000</v>
      </c>
      <c r="L96" s="5">
        <f t="shared" si="7"/>
        <v>1858992.4497210328</v>
      </c>
    </row>
    <row r="97" spans="1:12" x14ac:dyDescent="0.3">
      <c r="A97">
        <f>'INB Plot'!$C$28 + (ROW() - 52)*'INB Plot'!$C$29</f>
        <v>350</v>
      </c>
      <c r="B97">
        <f xml:space="preserve"> ROUND('INB Plot'!$C$26*A97,0)</f>
        <v>70</v>
      </c>
      <c r="C97">
        <f t="shared" si="4"/>
        <v>280</v>
      </c>
      <c r="D97" s="5">
        <f t="shared" si="0"/>
        <v>5994406.477688374</v>
      </c>
      <c r="E97" s="5">
        <f t="shared" si="5"/>
        <v>2505944.7897421774</v>
      </c>
      <c r="F97" s="15">
        <f t="shared" si="1"/>
        <v>126.81327602722894</v>
      </c>
      <c r="G97">
        <f t="shared" si="2"/>
        <v>-48.505725215214312</v>
      </c>
      <c r="H97">
        <f t="shared" si="3"/>
        <v>-22.731365634353267</v>
      </c>
      <c r="I97" s="15">
        <f t="shared" si="6"/>
        <v>55.576185177661358</v>
      </c>
      <c r="J97" s="5">
        <f xml:space="preserve"> 'INB Plot'!$C$16*($G$2 - I97)</f>
        <v>3346888.1998807234</v>
      </c>
      <c r="K97" s="5">
        <f xml:space="preserve"> 'INB Plot'!$C$17 + A97*'INB Plot'!$C$18</f>
        <v>1450000</v>
      </c>
      <c r="L97" s="5">
        <f t="shared" si="7"/>
        <v>1896888.1998807234</v>
      </c>
    </row>
    <row r="98" spans="1:12" x14ac:dyDescent="0.3">
      <c r="A98">
        <f>'INB Plot'!$C$28 + (ROW() - 52)*'INB Plot'!$C$29</f>
        <v>355</v>
      </c>
      <c r="B98">
        <f xml:space="preserve"> ROUND('INB Plot'!$C$26*A98,0)</f>
        <v>71</v>
      </c>
      <c r="C98">
        <f t="shared" si="4"/>
        <v>284</v>
      </c>
      <c r="D98" s="5">
        <f t="shared" si="0"/>
        <v>5959228.0359179024</v>
      </c>
      <c r="E98" s="5">
        <f t="shared" si="5"/>
        <v>2470938.4560626531</v>
      </c>
      <c r="F98" s="15">
        <f t="shared" si="1"/>
        <v>125.77992645866671</v>
      </c>
      <c r="G98">
        <f t="shared" si="2"/>
        <v>-47.461142583874818</v>
      </c>
      <c r="H98">
        <f t="shared" si="3"/>
        <v>-23.092061100566312</v>
      </c>
      <c r="I98" s="15">
        <f t="shared" si="6"/>
        <v>55.226722774225578</v>
      </c>
      <c r="J98" s="5">
        <f xml:space="preserve"> 'INB Plot'!$C$16*($G$2 - I98)</f>
        <v>3399307.5603960901</v>
      </c>
      <c r="K98" s="5">
        <f xml:space="preserve"> 'INB Plot'!$C$17 + A98*'INB Plot'!$C$18</f>
        <v>1465000</v>
      </c>
      <c r="L98" s="5">
        <f t="shared" si="7"/>
        <v>1934307.5603960901</v>
      </c>
    </row>
    <row r="99" spans="1:12" x14ac:dyDescent="0.3">
      <c r="A99">
        <f>'INB Plot'!$C$28 + (ROW() - 52)*'INB Plot'!$C$29</f>
        <v>360</v>
      </c>
      <c r="B99">
        <f xml:space="preserve"> ROUND('INB Plot'!$C$26*A99,0)</f>
        <v>72</v>
      </c>
      <c r="C99">
        <f t="shared" si="4"/>
        <v>288</v>
      </c>
      <c r="D99" s="5">
        <f t="shared" si="0"/>
        <v>5925026.7730854992</v>
      </c>
      <c r="E99" s="5">
        <f t="shared" si="5"/>
        <v>2436896.7026906712</v>
      </c>
      <c r="F99" s="15">
        <f t="shared" si="1"/>
        <v>124.76311679226549</v>
      </c>
      <c r="G99">
        <f t="shared" si="2"/>
        <v>-46.433684257967087</v>
      </c>
      <c r="H99">
        <f t="shared" si="3"/>
        <v>-23.448984428023209</v>
      </c>
      <c r="I99" s="15">
        <f t="shared" si="6"/>
        <v>54.880448106275196</v>
      </c>
      <c r="J99" s="5">
        <f xml:space="preserve"> 'INB Plot'!$C$16*($G$2 - I99)</f>
        <v>3451248.7605886478</v>
      </c>
      <c r="K99" s="5">
        <f xml:space="preserve"> 'INB Plot'!$C$17 + A99*'INB Plot'!$C$18</f>
        <v>1480000</v>
      </c>
      <c r="L99" s="5">
        <f t="shared" si="7"/>
        <v>1971248.7605886478</v>
      </c>
    </row>
    <row r="100" spans="1:12" x14ac:dyDescent="0.3">
      <c r="A100">
        <f>'INB Plot'!$C$28 + (ROW() - 52)*'INB Plot'!$C$29</f>
        <v>365</v>
      </c>
      <c r="B100">
        <f xml:space="preserve"> ROUND('INB Plot'!$C$26*A100,0)</f>
        <v>73</v>
      </c>
      <c r="C100">
        <f t="shared" si="4"/>
        <v>292</v>
      </c>
      <c r="D100" s="5">
        <f t="shared" si="0"/>
        <v>5891762.5311526153</v>
      </c>
      <c r="E100" s="5">
        <f t="shared" si="5"/>
        <v>2403780.2026992226</v>
      </c>
      <c r="F100" s="15">
        <f t="shared" si="1"/>
        <v>123.76245974959659</v>
      </c>
      <c r="G100">
        <f t="shared" si="2"/>
        <v>-45.422932571505072</v>
      </c>
      <c r="H100">
        <f t="shared" si="3"/>
        <v>-23.802158528215969</v>
      </c>
      <c r="I100" s="15">
        <f t="shared" si="6"/>
        <v>54.537368649875546</v>
      </c>
      <c r="J100" s="5">
        <f xml:space="preserve"> 'INB Plot'!$C$16*($G$2 - I100)</f>
        <v>3502710.679048595</v>
      </c>
      <c r="K100" s="5">
        <f xml:space="preserve"> 'INB Plot'!$C$17 + A100*'INB Plot'!$C$18</f>
        <v>1495000</v>
      </c>
      <c r="L100" s="5">
        <f t="shared" si="7"/>
        <v>2007710.679048595</v>
      </c>
    </row>
    <row r="101" spans="1:12" x14ac:dyDescent="0.3">
      <c r="A101">
        <f>'INB Plot'!$C$28 + (ROW() - 52)*'INB Plot'!$C$29</f>
        <v>370</v>
      </c>
      <c r="B101">
        <f xml:space="preserve"> ROUND('INB Plot'!$C$26*A101,0)</f>
        <v>74</v>
      </c>
      <c r="C101">
        <f t="shared" si="4"/>
        <v>296</v>
      </c>
      <c r="D101" s="5">
        <f t="shared" si="0"/>
        <v>5859397.3227854837</v>
      </c>
      <c r="E101" s="5">
        <f t="shared" si="5"/>
        <v>2371551.7384145455</v>
      </c>
      <c r="F101" s="15">
        <f t="shared" si="1"/>
        <v>122.777579689486</v>
      </c>
      <c r="G101">
        <f t="shared" si="2"/>
        <v>-44.428483331598841</v>
      </c>
      <c r="H101">
        <f t="shared" si="3"/>
        <v>-24.151608419902757</v>
      </c>
      <c r="I101" s="15">
        <f t="shared" si="6"/>
        <v>54.197487937984405</v>
      </c>
      <c r="J101" s="5">
        <f xml:space="preserve"> 'INB Plot'!$C$16*($G$2 - I101)</f>
        <v>3553692.7858322663</v>
      </c>
      <c r="K101" s="5">
        <f xml:space="preserve"> 'INB Plot'!$C$17 + A101*'INB Plot'!$C$18</f>
        <v>1510000</v>
      </c>
      <c r="L101" s="5">
        <f t="shared" si="7"/>
        <v>2043692.7858322663</v>
      </c>
    </row>
    <row r="102" spans="1:12" x14ac:dyDescent="0.3">
      <c r="A102">
        <f>'INB Plot'!$C$28 + (ROW() - 52)*'INB Plot'!$C$29</f>
        <v>375</v>
      </c>
      <c r="B102">
        <f xml:space="preserve"> ROUND('INB Plot'!$C$26*A102,0)</f>
        <v>75</v>
      </c>
      <c r="C102">
        <f t="shared" si="4"/>
        <v>300</v>
      </c>
      <c r="D102" s="5">
        <f t="shared" si="0"/>
        <v>5827895.1866414752</v>
      </c>
      <c r="E102" s="5">
        <f t="shared" si="5"/>
        <v>2340176.0618746048</v>
      </c>
      <c r="F102" s="15">
        <f t="shared" si="1"/>
        <v>121.80811219849753</v>
      </c>
      <c r="G102">
        <f t="shared" si="2"/>
        <v>-43.449945279531107</v>
      </c>
      <c r="H102">
        <f t="shared" si="3"/>
        <v>-24.497361004871706</v>
      </c>
      <c r="I102" s="15">
        <f t="shared" si="6"/>
        <v>53.860805914094712</v>
      </c>
      <c r="J102" s="5">
        <f xml:space="preserve"> 'INB Plot'!$C$16*($G$2 - I102)</f>
        <v>3604195.0894157202</v>
      </c>
      <c r="K102" s="5">
        <f xml:space="preserve"> 'INB Plot'!$C$17 + A102*'INB Plot'!$C$18</f>
        <v>1525000</v>
      </c>
      <c r="L102" s="5">
        <f t="shared" si="7"/>
        <v>2079195.0894157202</v>
      </c>
    </row>
    <row r="103" spans="1:12" x14ac:dyDescent="0.3">
      <c r="A103">
        <f>'INB Plot'!$C$28 + (ROW() - 52)*'INB Plot'!$C$29</f>
        <v>380</v>
      </c>
      <c r="B103">
        <f xml:space="preserve"> ROUND('INB Plot'!$C$26*A103,0)</f>
        <v>76</v>
      </c>
      <c r="C103">
        <f t="shared" si="4"/>
        <v>304</v>
      </c>
      <c r="D103" s="5">
        <f t="shared" si="0"/>
        <v>5797222.054080205</v>
      </c>
      <c r="E103" s="5">
        <f t="shared" si="5"/>
        <v>2309619.7662211163</v>
      </c>
      <c r="F103" s="15">
        <f t="shared" si="1"/>
        <v>120.85370369657964</v>
      </c>
      <c r="G103">
        <f t="shared" si="2"/>
        <v>-42.48693957749623</v>
      </c>
      <c r="H103">
        <f t="shared" si="3"/>
        <v>-24.839444862207515</v>
      </c>
      <c r="I103" s="15">
        <f t="shared" si="6"/>
        <v>53.527319256875899</v>
      </c>
      <c r="J103" s="5">
        <f xml:space="preserve"> 'INB Plot'!$C$16*($G$2 - I103)</f>
        <v>3654218.0879985425</v>
      </c>
      <c r="K103" s="5">
        <f xml:space="preserve"> 'INB Plot'!$C$17 + A103*'INB Plot'!$C$18</f>
        <v>1540000</v>
      </c>
      <c r="L103" s="5">
        <f t="shared" si="7"/>
        <v>2114218.0879985425</v>
      </c>
    </row>
    <row r="104" spans="1:12" x14ac:dyDescent="0.3">
      <c r="A104">
        <f>'INB Plot'!$C$28 + (ROW() - 52)*'INB Plot'!$C$29</f>
        <v>385</v>
      </c>
      <c r="B104">
        <f xml:space="preserve"> ROUND('INB Plot'!$C$26*A104,0)</f>
        <v>77</v>
      </c>
      <c r="C104">
        <f t="shared" si="4"/>
        <v>308</v>
      </c>
      <c r="D104" s="5">
        <f t="shared" si="0"/>
        <v>5767345.6262607845</v>
      </c>
      <c r="E104" s="5">
        <f t="shared" si="5"/>
        <v>2279851.1670385185</v>
      </c>
      <c r="F104" s="15">
        <f t="shared" si="1"/>
        <v>119.91401105742708</v>
      </c>
      <c r="G104">
        <f t="shared" si="2"/>
        <v>-41.53909931958782</v>
      </c>
      <c r="H104">
        <f t="shared" si="3"/>
        <v>-25.177890059561889</v>
      </c>
      <c r="I104" s="15">
        <f t="shared" si="6"/>
        <v>53.197021678277366</v>
      </c>
      <c r="J104" s="5">
        <f xml:space="preserve"> 'INB Plot'!$C$16*($G$2 - I104)</f>
        <v>3703762.7247883221</v>
      </c>
      <c r="K104" s="5">
        <f xml:space="preserve"> 'INB Plot'!$C$17 + A104*'INB Plot'!$C$18</f>
        <v>1555000</v>
      </c>
      <c r="L104" s="5">
        <f t="shared" si="7"/>
        <v>2148762.7247883221</v>
      </c>
    </row>
    <row r="105" spans="1:12" x14ac:dyDescent="0.3">
      <c r="A105">
        <f>'INB Plot'!$C$28 + (ROW() - 52)*'INB Plot'!$C$29</f>
        <v>390</v>
      </c>
      <c r="B105">
        <f xml:space="preserve"> ROUND('INB Plot'!$C$26*A105,0)</f>
        <v>78</v>
      </c>
      <c r="C105">
        <f t="shared" si="4"/>
        <v>312</v>
      </c>
      <c r="D105" s="5">
        <f t="shared" si="0"/>
        <v>5738235.260693145</v>
      </c>
      <c r="E105" s="5">
        <f t="shared" si="5"/>
        <v>2250840.1927537438</v>
      </c>
      <c r="F105" s="15">
        <f t="shared" si="1"/>
        <v>118.98870124309751</v>
      </c>
      <c r="G105">
        <f t="shared" si="2"/>
        <v>-40.606069065709306</v>
      </c>
      <c r="H105">
        <f t="shared" si="3"/>
        <v>-25.512727980058443</v>
      </c>
      <c r="I105" s="15">
        <f t="shared" si="6"/>
        <v>52.86990419732976</v>
      </c>
      <c r="J105" s="5">
        <f xml:space="preserve"> 'INB Plot'!$C$16*($G$2 - I105)</f>
        <v>3752830.3469304633</v>
      </c>
      <c r="K105" s="5">
        <f xml:space="preserve"> 'INB Plot'!$C$17 + A105*'INB Plot'!$C$18</f>
        <v>1570000</v>
      </c>
      <c r="L105" s="5">
        <f t="shared" si="7"/>
        <v>2182830.3469304633</v>
      </c>
    </row>
    <row r="106" spans="1:12" x14ac:dyDescent="0.3">
      <c r="A106">
        <f>'INB Plot'!$C$28 + (ROW() - 52)*'INB Plot'!$C$29</f>
        <v>395</v>
      </c>
      <c r="B106">
        <f xml:space="preserve"> ROUND('INB Plot'!$C$26*A106,0)</f>
        <v>79</v>
      </c>
      <c r="C106">
        <f t="shared" si="4"/>
        <v>316</v>
      </c>
      <c r="D106" s="5">
        <f t="shared" si="0"/>
        <v>5709861.8664056994</v>
      </c>
      <c r="E106" s="5">
        <f t="shared" si="5"/>
        <v>2222558.2832997353</v>
      </c>
      <c r="F106" s="15">
        <f t="shared" si="1"/>
        <v>118.07745095241803</v>
      </c>
      <c r="G106">
        <f t="shared" si="2"/>
        <v>-39.687504397162229</v>
      </c>
      <c r="H106">
        <f t="shared" si="3"/>
        <v>-25.843991163570621</v>
      </c>
      <c r="I106" s="15">
        <f t="shared" si="6"/>
        <v>52.545955391685183</v>
      </c>
      <c r="J106" s="5">
        <f xml:space="preserve"> 'INB Plot'!$C$16*($G$2 - I106)</f>
        <v>3801422.6677771495</v>
      </c>
      <c r="K106" s="5">
        <f xml:space="preserve"> 'INB Plot'!$C$17 + A106*'INB Plot'!$C$18</f>
        <v>1585000</v>
      </c>
      <c r="L106" s="5">
        <f t="shared" si="7"/>
        <v>2216422.6677771495</v>
      </c>
    </row>
    <row r="107" spans="1:12" s="13" customFormat="1" x14ac:dyDescent="0.3">
      <c r="A107">
        <f>'INB Plot'!$C$28 + (ROW() - 52)*'INB Plot'!$C$29</f>
        <v>400</v>
      </c>
      <c r="B107">
        <f xml:space="preserve"> ROUND('INB Plot'!$C$26*A107,0)</f>
        <v>80</v>
      </c>
      <c r="C107">
        <f t="shared" si="4"/>
        <v>320</v>
      </c>
      <c r="D107" s="5">
        <f t="shared" si="0"/>
        <v>5682197.8069754392</v>
      </c>
      <c r="E107" s="5">
        <f t="shared" si="5"/>
        <v>2194978.2963247853</v>
      </c>
      <c r="F107" s="15">
        <f t="shared" si="1"/>
        <v>117.17994628271444</v>
      </c>
      <c r="G107">
        <f t="shared" si="2"/>
        <v>-38.783071492746615</v>
      </c>
      <c r="H107">
        <f t="shared" si="3"/>
        <v>-26.171713161218037</v>
      </c>
      <c r="I107" s="15">
        <f t="shared" si="6"/>
        <v>52.225161628749788</v>
      </c>
      <c r="J107" s="5">
        <f xml:space="preserve"> 'INB Plot'!$C$16*($G$2 - I107)</f>
        <v>3849541.732217459</v>
      </c>
      <c r="K107" s="5">
        <f xml:space="preserve"> 'INB Plot'!$C$17 + A107*'INB Plot'!$C$18</f>
        <v>1600000</v>
      </c>
      <c r="L107" s="5">
        <f t="shared" si="7"/>
        <v>2249541.732217459</v>
      </c>
    </row>
    <row r="108" spans="1:12" x14ac:dyDescent="0.3">
      <c r="A108">
        <f>'INB Plot'!$C$28 + (ROW() - 52)*'INB Plot'!$C$29</f>
        <v>405</v>
      </c>
      <c r="B108">
        <f xml:space="preserve"> ROUND('INB Plot'!$C$26*A108,0)</f>
        <v>81</v>
      </c>
      <c r="C108">
        <f t="shared" si="4"/>
        <v>324</v>
      </c>
      <c r="D108" s="5">
        <f t="shared" si="0"/>
        <v>5655216.8107409868</v>
      </c>
      <c r="E108" s="5">
        <f t="shared" si="5"/>
        <v>2168074.420300195</v>
      </c>
      <c r="F108" s="15">
        <f t="shared" si="1"/>
        <v>116.2958824043975</v>
      </c>
      <c r="G108">
        <f t="shared" si="2"/>
        <v>-37.892446724276255</v>
      </c>
      <c r="H108">
        <f t="shared" si="3"/>
        <v>-26.495928402020127</v>
      </c>
      <c r="I108" s="15">
        <f t="shared" si="6"/>
        <v>51.907507278101122</v>
      </c>
      <c r="J108" s="5">
        <f xml:space="preserve"> 'INB Plot'!$C$16*($G$2 - I108)</f>
        <v>3897189.8848147588</v>
      </c>
      <c r="K108" s="5">
        <f xml:space="preserve"> 'INB Plot'!$C$17 + A108*'INB Plot'!$C$18</f>
        <v>1615000</v>
      </c>
      <c r="L108" s="5">
        <f t="shared" si="7"/>
        <v>2282189.8848147588</v>
      </c>
    </row>
    <row r="109" spans="1:12" x14ac:dyDescent="0.3">
      <c r="A109">
        <f>'INB Plot'!$C$28 + (ROW() - 52)*'INB Plot'!$C$29</f>
        <v>410</v>
      </c>
      <c r="B109">
        <f xml:space="preserve"> ROUND('INB Plot'!$C$26*A109,0)</f>
        <v>82</v>
      </c>
      <c r="C109">
        <f t="shared" si="4"/>
        <v>328</v>
      </c>
      <c r="D109" s="5">
        <f t="shared" si="0"/>
        <v>5628893.8875854257</v>
      </c>
      <c r="E109" s="5">
        <f t="shared" si="5"/>
        <v>2141822.0939414673</v>
      </c>
      <c r="F109" s="15">
        <f t="shared" si="1"/>
        <v>115.42496324794639</v>
      </c>
      <c r="G109">
        <f t="shared" si="2"/>
        <v>-37.015316270479758</v>
      </c>
      <c r="H109">
        <f t="shared" si="3"/>
        <v>-26.816672070732636</v>
      </c>
      <c r="I109" s="15">
        <f t="shared" si="6"/>
        <v>51.592974906734</v>
      </c>
      <c r="J109" s="5">
        <f xml:space="preserve"> 'INB Plot'!$C$16*($G$2 - I109)</f>
        <v>3944369.7405198272</v>
      </c>
      <c r="K109" s="5">
        <f xml:space="preserve"> 'INB Plot'!$C$17 + A109*'INB Plot'!$C$18</f>
        <v>1630000</v>
      </c>
      <c r="L109" s="5">
        <f t="shared" si="7"/>
        <v>2314369.7405198272</v>
      </c>
    </row>
    <row r="110" spans="1:12" x14ac:dyDescent="0.3">
      <c r="A110">
        <f>'INB Plot'!$C$28 + (ROW() - 52)*'INB Plot'!$C$29</f>
        <v>415</v>
      </c>
      <c r="B110">
        <f xml:space="preserve"> ROUND('INB Plot'!$C$26*A110,0)</f>
        <v>83</v>
      </c>
      <c r="C110">
        <f t="shared" si="4"/>
        <v>332</v>
      </c>
      <c r="D110" s="5">
        <f t="shared" si="0"/>
        <v>5603205.2517348155</v>
      </c>
      <c r="E110" s="5">
        <f t="shared" si="5"/>
        <v>2116197.9314142396</v>
      </c>
      <c r="F110" s="15">
        <f t="shared" si="1"/>
        <v>114.56690120283474</v>
      </c>
      <c r="G110">
        <f t="shared" si="2"/>
        <v>-36.151375748319225</v>
      </c>
      <c r="H110">
        <f t="shared" si="3"/>
        <v>-27.133979995971444</v>
      </c>
      <c r="I110" s="15">
        <f t="shared" si="6"/>
        <v>51.281545458544073</v>
      </c>
      <c r="J110" s="5">
        <f xml:space="preserve"> 'INB Plot'!$C$16*($G$2 - I110)</f>
        <v>3991084.1577483159</v>
      </c>
      <c r="K110" s="5">
        <f xml:space="preserve"> 'INB Plot'!$C$17 + A110*'INB Plot'!$C$18</f>
        <v>1645000</v>
      </c>
      <c r="L110" s="5">
        <f t="shared" si="7"/>
        <v>2346084.1577483159</v>
      </c>
    </row>
    <row r="111" spans="1:12" x14ac:dyDescent="0.3">
      <c r="A111">
        <f>'INB Plot'!$C$28 + (ROW() - 52)*'INB Plot'!$C$29</f>
        <v>420</v>
      </c>
      <c r="B111">
        <f xml:space="preserve"> ROUND('INB Plot'!$C$26*A111,0)</f>
        <v>84</v>
      </c>
      <c r="C111">
        <f t="shared" si="4"/>
        <v>336</v>
      </c>
      <c r="D111" s="5">
        <f t="shared" si="0"/>
        <v>5578128.250071127</v>
      </c>
      <c r="E111" s="5">
        <f t="shared" si="5"/>
        <v>2091179.6528461708</v>
      </c>
      <c r="F111" s="15">
        <f t="shared" si="1"/>
        <v>113.72141682795336</v>
      </c>
      <c r="G111">
        <f t="shared" si="2"/>
        <v>-35.300329860817868</v>
      </c>
      <c r="H111">
        <f t="shared" si="3"/>
        <v>-27.447888547803345</v>
      </c>
      <c r="I111" s="15">
        <f t="shared" si="6"/>
        <v>50.973198419332149</v>
      </c>
      <c r="J111" s="5">
        <f xml:space="preserve"> 'INB Plot'!$C$16*($G$2 - I111)</f>
        <v>4037336.2136301049</v>
      </c>
      <c r="K111" s="5">
        <f xml:space="preserve"> 'INB Plot'!$C$17 + A111*'INB Plot'!$C$18</f>
        <v>1660000</v>
      </c>
      <c r="L111" s="5">
        <f t="shared" si="7"/>
        <v>2377336.2136301049</v>
      </c>
    </row>
    <row r="112" spans="1:12" x14ac:dyDescent="0.3">
      <c r="A112">
        <f>'INB Plot'!$C$28 + (ROW() - 52)*'INB Plot'!$C$29</f>
        <v>425</v>
      </c>
      <c r="B112">
        <f xml:space="preserve"> ROUND('INB Plot'!$C$26*A112,0)</f>
        <v>85</v>
      </c>
      <c r="C112">
        <f t="shared" si="4"/>
        <v>340</v>
      </c>
      <c r="D112" s="5">
        <f t="shared" si="0"/>
        <v>5553641.2955054063</v>
      </c>
      <c r="E112" s="5">
        <f t="shared" si="5"/>
        <v>2066746.0197107694</v>
      </c>
      <c r="F112" s="15">
        <f t="shared" si="1"/>
        <v>112.88823857309602</v>
      </c>
      <c r="G112">
        <f t="shared" si="2"/>
        <v>-34.46189206053873</v>
      </c>
      <c r="H112">
        <f t="shared" si="3"/>
        <v>-27.758434544048598</v>
      </c>
      <c r="I112" s="15">
        <f t="shared" si="6"/>
        <v>50.66791196850869</v>
      </c>
      <c r="J112" s="5">
        <f xml:space="preserve"> 'INB Plot'!$C$16*($G$2 - I112)</f>
        <v>4083129.1812536237</v>
      </c>
      <c r="K112" s="5">
        <f xml:space="preserve"> 'INB Plot'!$C$17 + A112*'INB Plot'!$C$18</f>
        <v>1675000</v>
      </c>
      <c r="L112" s="5">
        <f t="shared" si="7"/>
        <v>2408129.1812536237</v>
      </c>
    </row>
    <row r="113" spans="1:12" x14ac:dyDescent="0.3">
      <c r="A113">
        <f>'INB Plot'!$C$28 + (ROW() - 52)*'INB Plot'!$C$29</f>
        <v>430</v>
      </c>
      <c r="B113">
        <f xml:space="preserve"> ROUND('INB Plot'!$C$26*A113,0)</f>
        <v>86</v>
      </c>
      <c r="C113">
        <f t="shared" si="4"/>
        <v>344</v>
      </c>
      <c r="D113" s="5">
        <f t="shared" si="0"/>
        <v>5529723.8049993534</v>
      </c>
      <c r="E113" s="5">
        <f t="shared" si="5"/>
        <v>2042876.7746892378</v>
      </c>
      <c r="F113" s="15">
        <f t="shared" si="1"/>
        <v>112.06710251108082</v>
      </c>
      <c r="G113">
        <f t="shared" si="2"/>
        <v>-33.635784227910733</v>
      </c>
      <c r="H113">
        <f t="shared" si="3"/>
        <v>-28.065655164599193</v>
      </c>
      <c r="I113" s="15">
        <f t="shared" si="6"/>
        <v>50.365663118570893</v>
      </c>
      <c r="J113" s="5">
        <f xml:space="preserve"> 'INB Plot'!$C$16*($G$2 - I113)</f>
        <v>4128466.5087442934</v>
      </c>
      <c r="K113" s="5">
        <f xml:space="preserve"> 'INB Plot'!$C$17 + A113*'INB Plot'!$C$18</f>
        <v>1690000</v>
      </c>
      <c r="L113" s="5">
        <f t="shared" si="7"/>
        <v>2438466.5087442934</v>
      </c>
    </row>
    <row r="114" spans="1:12" x14ac:dyDescent="0.3">
      <c r="A114">
        <f>'INB Plot'!$C$28 + (ROW() - 52)*'INB Plot'!$C$29</f>
        <v>435</v>
      </c>
      <c r="B114">
        <f xml:space="preserve"> ROUND('INB Plot'!$C$26*A114,0)</f>
        <v>87</v>
      </c>
      <c r="C114">
        <f t="shared" si="4"/>
        <v>348</v>
      </c>
      <c r="D114" s="5">
        <f t="shared" si="0"/>
        <v>5506356.1418612562</v>
      </c>
      <c r="E114" s="5">
        <f t="shared" si="5"/>
        <v>2019552.5856524138</v>
      </c>
      <c r="F114" s="15">
        <f t="shared" si="1"/>
        <v>111.25775208009696</v>
      </c>
      <c r="G114">
        <f t="shared" si="2"/>
        <v>-32.821736363642287</v>
      </c>
      <c r="H114">
        <f t="shared" si="3"/>
        <v>-28.369587873117922</v>
      </c>
      <c r="I114" s="15">
        <f t="shared" si="6"/>
        <v>50.066427843336754</v>
      </c>
      <c r="J114" s="5">
        <f xml:space="preserve"> 'INB Plot'!$C$16*($G$2 - I114)</f>
        <v>4173351.8000294138</v>
      </c>
      <c r="K114" s="5">
        <f xml:space="preserve"> 'INB Plot'!$C$17 + A114*'INB Plot'!$C$18</f>
        <v>1705000</v>
      </c>
      <c r="L114" s="5">
        <f t="shared" si="7"/>
        <v>2468351.8000294138</v>
      </c>
    </row>
    <row r="115" spans="1:12" x14ac:dyDescent="0.3">
      <c r="A115">
        <f>'INB Plot'!$C$28 + (ROW() - 52)*'INB Plot'!$C$29</f>
        <v>440</v>
      </c>
      <c r="B115">
        <f xml:space="preserve"> ROUND('INB Plot'!$C$26*A115,0)</f>
        <v>88</v>
      </c>
      <c r="C115">
        <f t="shared" si="4"/>
        <v>352</v>
      </c>
      <c r="D115" s="5">
        <f t="shared" si="0"/>
        <v>5483519.5619762978</v>
      </c>
      <c r="E115" s="5">
        <f t="shared" si="5"/>
        <v>1996754.9934371961</v>
      </c>
      <c r="F115" s="15">
        <f t="shared" si="1"/>
        <v>110.45993783587453</v>
      </c>
      <c r="G115">
        <f t="shared" si="2"/>
        <v>-32.019486294508198</v>
      </c>
      <c r="H115">
        <f t="shared" si="3"/>
        <v>-28.67027034553081</v>
      </c>
      <c r="I115" s="15">
        <f t="shared" si="6"/>
        <v>49.770181195835519</v>
      </c>
      <c r="J115" s="5">
        <f xml:space="preserve"> 'INB Plot'!$C$16*($G$2 - I115)</f>
        <v>4217788.7971545989</v>
      </c>
      <c r="K115" s="5">
        <f xml:space="preserve"> 'INB Plot'!$C$17 + A115*'INB Plot'!$C$18</f>
        <v>1720000</v>
      </c>
      <c r="L115" s="5">
        <f t="shared" si="7"/>
        <v>2497788.7971545989</v>
      </c>
    </row>
    <row r="116" spans="1:12" x14ac:dyDescent="0.3">
      <c r="A116">
        <f>'INB Plot'!$C$28 + (ROW() - 52)*'INB Plot'!$C$29</f>
        <v>445</v>
      </c>
      <c r="B116">
        <f xml:space="preserve"> ROUND('INB Plot'!$C$26*A116,0)</f>
        <v>89</v>
      </c>
      <c r="C116">
        <f t="shared" si="4"/>
        <v>356</v>
      </c>
      <c r="D116" s="5">
        <f t="shared" ref="D116:D179" si="8" xml:space="preserve"> POWER($B$2,2)*$B$5*$B$6*($B$5+$B$6+B116)/(POWER($B$5+$B$6,2)*($B$5+$B$6+1)*B116)+POWER($C$2,2)*$B$7*$B$8*($B$7+$B$8+C116)/(POWER($B$7+$B$8,2)*($B$7+$B$8+1)*C116)</f>
        <v>5461196.1636617873</v>
      </c>
      <c r="E116" s="5">
        <f t="shared" si="5"/>
        <v>1974466.3631209414</v>
      </c>
      <c r="F116" s="15">
        <f t="shared" ref="F116:F179" si="9" xml:space="preserve"> E116*SQRT($F$2/(2*PI()))*EXP(-POWER($E$2,2)/(2*$F$2))/D116</f>
        <v>109.67341721328981</v>
      </c>
      <c r="G116">
        <f t="shared" ref="G116:G179" si="10" xml:space="preserve"> -$E$2*NORMDIST(-$E$2/SQRT($F$2),0,1,1) + POWER($F$2,3/2)*EXP( -POWER($E$2,2)/(2*$F$2) ) / (D116*SQRT(2*PI()))</f>
        <v>-31.228779391836412</v>
      </c>
      <c r="H116">
        <f t="shared" ref="H116:H179" si="11" xml:space="preserve"> $E$2*NORMDIST(-$E$2*SQRT(D116)/$F$2,0,1,1) - $F$2*EXP(-POWER($E$2,2)*D116/(2*POWER($F$2,2)))/(SQRT(2*PI()*D116))</f>
        <v>-28.967740404771902</v>
      </c>
      <c r="I116" s="15">
        <f t="shared" si="6"/>
        <v>49.476897416681496</v>
      </c>
      <c r="J116" s="5">
        <f xml:space="preserve"> 'INB Plot'!$C$16*($G$2 - I116)</f>
        <v>4261781.3640277032</v>
      </c>
      <c r="K116" s="5">
        <f xml:space="preserve"> 'INB Plot'!$C$17 + A116*'INB Plot'!$C$18</f>
        <v>1735000</v>
      </c>
      <c r="L116" s="5">
        <f t="shared" si="7"/>
        <v>2526781.3640277032</v>
      </c>
    </row>
    <row r="117" spans="1:12" x14ac:dyDescent="0.3">
      <c r="A117">
        <f>'INB Plot'!$C$28 + (ROW() - 52)*'INB Plot'!$C$29</f>
        <v>450</v>
      </c>
      <c r="B117">
        <f xml:space="preserve"> ROUND('INB Plot'!$C$26*A117,0)</f>
        <v>90</v>
      </c>
      <c r="C117">
        <f t="shared" ref="C117:C151" si="12" xml:space="preserve"> A117 - B117</f>
        <v>360</v>
      </c>
      <c r="D117" s="5">
        <f t="shared" si="8"/>
        <v>5439368.8408653773</v>
      </c>
      <c r="E117" s="5">
        <f t="shared" ref="E117:E180" si="13" xml:space="preserve"> POWER($B$2,2)*$B$5*$B$6/(POWER($B$5+$B$6,2)*(B117+1))+POWER($C$2,2)*$B$7*$B$8/(POWER($B$7+$B$8,2)*(C117+1))</f>
        <v>1952669.8385234941</v>
      </c>
      <c r="F117" s="15">
        <f t="shared" si="9"/>
        <v>108.89795429703109</v>
      </c>
      <c r="G117">
        <f t="shared" si="10"/>
        <v>-30.44936830205998</v>
      </c>
      <c r="H117">
        <f t="shared" si="11"/>
        <v>-29.262035961287935</v>
      </c>
      <c r="I117" s="15">
        <f t="shared" ref="I117:I180" si="14">F117+G117+H117</f>
        <v>49.186550033683176</v>
      </c>
      <c r="J117" s="5">
        <f xml:space="preserve"> 'INB Plot'!$C$16*($G$2 - I117)</f>
        <v>4305333.4714774508</v>
      </c>
      <c r="K117" s="5">
        <f xml:space="preserve"> 'INB Plot'!$C$17 + A117*'INB Plot'!$C$18</f>
        <v>1750000</v>
      </c>
      <c r="L117" s="5">
        <f t="shared" ref="L117:L180" si="15" xml:space="preserve"> J117 - K117</f>
        <v>2555333.4714774508</v>
      </c>
    </row>
    <row r="118" spans="1:12" x14ac:dyDescent="0.3">
      <c r="A118">
        <f>'INB Plot'!$C$28 + (ROW() - 52)*'INB Plot'!$C$29</f>
        <v>455</v>
      </c>
      <c r="B118">
        <f xml:space="preserve"> ROUND('INB Plot'!$C$26*A118,0)</f>
        <v>91</v>
      </c>
      <c r="C118">
        <f t="shared" si="12"/>
        <v>364</v>
      </c>
      <c r="D118" s="5">
        <f t="shared" si="8"/>
        <v>5418021.239449108</v>
      </c>
      <c r="E118" s="5">
        <f t="shared" si="13"/>
        <v>1931349.2996901358</v>
      </c>
      <c r="F118" s="15">
        <f t="shared" si="9"/>
        <v>108.13331960096264</v>
      </c>
      <c r="G118">
        <f t="shared" si="10"/>
        <v>-29.681012688734228</v>
      </c>
      <c r="H118">
        <f t="shared" si="11"/>
        <v>-29.553194958843221</v>
      </c>
      <c r="I118" s="15">
        <f t="shared" si="14"/>
        <v>48.899111953385187</v>
      </c>
      <c r="J118" s="5">
        <f xml:space="preserve"> 'INB Plot'!$C$16*($G$2 - I118)</f>
        <v>4348449.183522149</v>
      </c>
      <c r="K118" s="5">
        <f xml:space="preserve"> 'INB Plot'!$C$17 + A118*'INB Plot'!$C$18</f>
        <v>1765000</v>
      </c>
      <c r="L118" s="5">
        <f t="shared" si="15"/>
        <v>2583449.183522149</v>
      </c>
    </row>
    <row r="119" spans="1:12" x14ac:dyDescent="0.3">
      <c r="A119">
        <f>'INB Plot'!$C$28 + (ROW() - 52)*'INB Plot'!$C$29</f>
        <v>460</v>
      </c>
      <c r="B119">
        <f xml:space="preserve"> ROUND('INB Plot'!$C$26*A119,0)</f>
        <v>92</v>
      </c>
      <c r="C119">
        <f t="shared" si="12"/>
        <v>368</v>
      </c>
      <c r="D119" s="5">
        <f t="shared" si="8"/>
        <v>5397137.716324497</v>
      </c>
      <c r="E119" s="5">
        <f t="shared" si="13"/>
        <v>1910489.3231300581</v>
      </c>
      <c r="F119" s="15">
        <f t="shared" si="9"/>
        <v>107.37928985583699</v>
      </c>
      <c r="G119">
        <f t="shared" si="10"/>
        <v>-28.923478985455375</v>
      </c>
      <c r="H119">
        <f t="shared" si="11"/>
        <v>-29.841255325206745</v>
      </c>
      <c r="I119" s="15">
        <f t="shared" si="14"/>
        <v>48.614555545174866</v>
      </c>
      <c r="J119" s="5">
        <f xml:space="preserve"> 'INB Plot'!$C$16*($G$2 - I119)</f>
        <v>4391132.6447536973</v>
      </c>
      <c r="K119" s="5">
        <f xml:space="preserve"> 'INB Plot'!$C$17 + A119*'INB Plot'!$C$18</f>
        <v>1780000</v>
      </c>
      <c r="L119" s="5">
        <f t="shared" si="15"/>
        <v>2611132.6447536973</v>
      </c>
    </row>
    <row r="120" spans="1:12" x14ac:dyDescent="0.3">
      <c r="A120">
        <f>'INB Plot'!$C$28 + (ROW() - 52)*'INB Plot'!$C$29</f>
        <v>465</v>
      </c>
      <c r="B120">
        <f xml:space="preserve"> ROUND('INB Plot'!$C$26*A120,0)</f>
        <v>93</v>
      </c>
      <c r="C120">
        <f t="shared" si="12"/>
        <v>372</v>
      </c>
      <c r="D120" s="5">
        <f t="shared" si="8"/>
        <v>5376703.3012240715</v>
      </c>
      <c r="E120" s="5">
        <f t="shared" si="13"/>
        <v>1890075.1446042345</v>
      </c>
      <c r="F120" s="15">
        <f t="shared" si="9"/>
        <v>106.63564780502018</v>
      </c>
      <c r="G120">
        <f t="shared" si="10"/>
        <v>-28.176540159145446</v>
      </c>
      <c r="H120">
        <f t="shared" si="11"/>
        <v>-30.126254927333832</v>
      </c>
      <c r="I120" s="15">
        <f t="shared" si="14"/>
        <v>48.332852718540906</v>
      </c>
      <c r="J120" s="5">
        <f xml:space="preserve"> 'INB Plot'!$C$16*($G$2 - I120)</f>
        <v>4433388.0687487917</v>
      </c>
      <c r="K120" s="5">
        <f xml:space="preserve"> 'INB Plot'!$C$17 + A120*'INB Plot'!$C$18</f>
        <v>1795000</v>
      </c>
      <c r="L120" s="5">
        <f t="shared" si="15"/>
        <v>2638388.0687487917</v>
      </c>
    </row>
    <row r="121" spans="1:12" x14ac:dyDescent="0.3">
      <c r="A121">
        <f>'INB Plot'!$C$28 + (ROW() - 52)*'INB Plot'!$C$29</f>
        <v>470</v>
      </c>
      <c r="B121">
        <f xml:space="preserve"> ROUND('INB Plot'!$C$26*A121,0)</f>
        <v>94</v>
      </c>
      <c r="C121">
        <f t="shared" si="12"/>
        <v>376</v>
      </c>
      <c r="D121" s="5">
        <f t="shared" si="8"/>
        <v>5356703.6609130166</v>
      </c>
      <c r="E121" s="5">
        <f t="shared" si="13"/>
        <v>1870092.6242739949</v>
      </c>
      <c r="F121" s="15">
        <f t="shared" si="9"/>
        <v>105.90218200790456</v>
      </c>
      <c r="G121">
        <f t="shared" si="10"/>
        <v>-27.439975483200925</v>
      </c>
      <c r="H121">
        <f t="shared" si="11"/>
        <v>-30.40823153068726</v>
      </c>
      <c r="I121" s="15">
        <f t="shared" si="14"/>
        <v>48.053974994016372</v>
      </c>
      <c r="J121" s="5">
        <f xml:space="preserve"> 'INB Plot'!$C$16*($G$2 - I121)</f>
        <v>4475219.7274274714</v>
      </c>
      <c r="K121" s="5">
        <f xml:space="preserve"> 'INB Plot'!$C$17 + A121*'INB Plot'!$C$18</f>
        <v>1810000</v>
      </c>
      <c r="L121" s="5">
        <f t="shared" si="15"/>
        <v>2665219.7274274714</v>
      </c>
    </row>
    <row r="122" spans="1:12" x14ac:dyDescent="0.3">
      <c r="A122">
        <f>'INB Plot'!$C$28 + (ROW() - 52)*'INB Plot'!$C$29</f>
        <v>475</v>
      </c>
      <c r="B122">
        <f xml:space="preserve"> ROUND('INB Plot'!$C$26*A122,0)</f>
        <v>95</v>
      </c>
      <c r="C122">
        <f t="shared" si="12"/>
        <v>380</v>
      </c>
      <c r="D122" s="5">
        <f t="shared" si="8"/>
        <v>5337125.0656611398</v>
      </c>
      <c r="E122" s="5">
        <f t="shared" si="13"/>
        <v>1850528.2140374174</v>
      </c>
      <c r="F122" s="15">
        <f t="shared" si="9"/>
        <v>105.17868665069915</v>
      </c>
      <c r="G122">
        <f t="shared" si="10"/>
        <v>-26.713570320027998</v>
      </c>
      <c r="H122">
        <f t="shared" si="11"/>
        <v>-30.687222762369643</v>
      </c>
      <c r="I122" s="15">
        <f t="shared" si="14"/>
        <v>47.777893568301508</v>
      </c>
      <c r="J122" s="5">
        <f xml:space="preserve"> 'INB Plot'!$C$16*($G$2 - I122)</f>
        <v>4516631.9412847012</v>
      </c>
      <c r="K122" s="5">
        <f xml:space="preserve"> 'INB Plot'!$C$17 + A122*'INB Plot'!$C$18</f>
        <v>1825000</v>
      </c>
      <c r="L122" s="5">
        <f t="shared" si="15"/>
        <v>2691631.9412847012</v>
      </c>
    </row>
    <row r="123" spans="1:12" x14ac:dyDescent="0.3">
      <c r="A123">
        <f>'INB Plot'!$C$28 + (ROW() - 52)*'INB Plot'!$C$29</f>
        <v>480</v>
      </c>
      <c r="B123">
        <f xml:space="preserve"> ROUND('INB Plot'!$C$26*A123,0)</f>
        <v>96</v>
      </c>
      <c r="C123">
        <f t="shared" si="12"/>
        <v>384</v>
      </c>
      <c r="D123" s="5">
        <f t="shared" si="8"/>
        <v>5317954.3578103464</v>
      </c>
      <c r="E123" s="5">
        <f t="shared" si="13"/>
        <v>1831368.9268949535</v>
      </c>
      <c r="F123" s="15">
        <f t="shared" si="9"/>
        <v>104.46496136429711</v>
      </c>
      <c r="G123">
        <f t="shared" si="10"/>
        <v>-25.997115912515056</v>
      </c>
      <c r="H123">
        <f t="shared" si="11"/>
        <v>-30.963266077764928</v>
      </c>
      <c r="I123" s="15">
        <f t="shared" si="14"/>
        <v>47.504579374017126</v>
      </c>
      <c r="J123" s="5">
        <f xml:space="preserve"> 'INB Plot'!$C$16*($G$2 - I123)</f>
        <v>4557629.0704273582</v>
      </c>
      <c r="K123" s="5">
        <f xml:space="preserve"> 'INB Plot'!$C$17 + A123*'INB Plot'!$C$18</f>
        <v>1840000</v>
      </c>
      <c r="L123" s="5">
        <f t="shared" si="15"/>
        <v>2717629.0704273582</v>
      </c>
    </row>
    <row r="124" spans="1:12" x14ac:dyDescent="0.3">
      <c r="A124">
        <f>'INB Plot'!$C$28 + (ROW() - 52)*'INB Plot'!$C$29</f>
        <v>485</v>
      </c>
      <c r="B124">
        <f xml:space="preserve"> ROUND('INB Plot'!$C$26*A124,0)</f>
        <v>97</v>
      </c>
      <c r="C124">
        <f t="shared" si="12"/>
        <v>388</v>
      </c>
      <c r="D124" s="5">
        <f t="shared" si="8"/>
        <v>5299178.9222863726</v>
      </c>
      <c r="E124" s="5">
        <f t="shared" si="13"/>
        <v>1812602.308198717</v>
      </c>
      <c r="F124" s="15">
        <f t="shared" si="9"/>
        <v>103.76081104893404</v>
      </c>
      <c r="G124">
        <f t="shared" si="10"/>
        <v>-25.290409184015886</v>
      </c>
      <c r="H124">
        <f t="shared" si="11"/>
        <v>-31.236398730411409</v>
      </c>
      <c r="I124" s="15">
        <f t="shared" si="14"/>
        <v>47.23400313450675</v>
      </c>
      <c r="J124" s="5">
        <f xml:space="preserve"> 'INB Plot'!$C$16*($G$2 - I124)</f>
        <v>4598215.5063539147</v>
      </c>
      <c r="K124" s="5">
        <f xml:space="preserve"> 'INB Plot'!$C$17 + A124*'INB Plot'!$C$18</f>
        <v>1855000</v>
      </c>
      <c r="L124" s="5">
        <f t="shared" si="15"/>
        <v>2743215.5063539147</v>
      </c>
    </row>
    <row r="125" spans="1:12" x14ac:dyDescent="0.3">
      <c r="A125">
        <f>'INB Plot'!$C$28 + (ROW() - 52)*'INB Plot'!$C$29</f>
        <v>490</v>
      </c>
      <c r="B125">
        <f xml:space="preserve"> ROUND('INB Plot'!$C$26*A125,0)</f>
        <v>98</v>
      </c>
      <c r="C125">
        <f t="shared" si="12"/>
        <v>392</v>
      </c>
      <c r="D125" s="5">
        <f t="shared" si="8"/>
        <v>5280786.65891595</v>
      </c>
      <c r="E125" s="5">
        <f t="shared" si="13"/>
        <v>1794216.4086516809</v>
      </c>
      <c r="F125" s="15">
        <f t="shared" si="9"/>
        <v>103.06604570536003</v>
      </c>
      <c r="G125">
        <f t="shared" si="10"/>
        <v>-24.593252546442358</v>
      </c>
      <c r="H125">
        <f t="shared" si="11"/>
        <v>-31.506657744849619</v>
      </c>
      <c r="I125" s="15">
        <f t="shared" si="14"/>
        <v>46.966135414068049</v>
      </c>
      <c r="J125" s="5">
        <f xml:space="preserve"> 'INB Plot'!$C$16*($G$2 - I125)</f>
        <v>4638395.6644197199</v>
      </c>
      <c r="K125" s="5">
        <f xml:space="preserve"> 'INB Plot'!$C$17 + A125*'INB Plot'!$C$18</f>
        <v>1870000</v>
      </c>
      <c r="L125" s="5">
        <f t="shared" si="15"/>
        <v>2768395.6644197199</v>
      </c>
    </row>
    <row r="126" spans="1:12" x14ac:dyDescent="0.3">
      <c r="A126">
        <f>'INB Plot'!$C$28 + (ROW() - 52)*'INB Plot'!$C$29</f>
        <v>495</v>
      </c>
      <c r="B126">
        <f xml:space="preserve"> ROUND('INB Plot'!$C$26*A126,0)</f>
        <v>99</v>
      </c>
      <c r="C126">
        <f t="shared" si="12"/>
        <v>396</v>
      </c>
      <c r="D126" s="5">
        <f t="shared" si="8"/>
        <v>5262765.9564216956</v>
      </c>
      <c r="E126" s="5">
        <f t="shared" si="13"/>
        <v>1776199.7589337635</v>
      </c>
      <c r="F126" s="15">
        <f t="shared" si="9"/>
        <v>102.38048027226172</v>
      </c>
      <c r="G126">
        <f t="shared" si="10"/>
        <v>-23.905453716084537</v>
      </c>
      <c r="H126">
        <f t="shared" si="11"/>
        <v>-31.774079892207936</v>
      </c>
      <c r="I126" s="15">
        <f t="shared" si="14"/>
        <v>46.700946663969248</v>
      </c>
      <c r="J126" s="5">
        <f xml:space="preserve"> 'INB Plot'!$C$16*($G$2 - I126)</f>
        <v>4678173.9769345401</v>
      </c>
      <c r="K126" s="5">
        <f xml:space="preserve"> 'INB Plot'!$C$17 + A126*'INB Plot'!$C$18</f>
        <v>1885000</v>
      </c>
      <c r="L126" s="5">
        <f t="shared" si="15"/>
        <v>2793173.9769345401</v>
      </c>
    </row>
    <row r="127" spans="1:12" x14ac:dyDescent="0.3">
      <c r="A127">
        <f>'INB Plot'!$C$28 + (ROW() - 52)*'INB Plot'!$C$29</f>
        <v>500</v>
      </c>
      <c r="B127">
        <f xml:space="preserve"> ROUND('INB Plot'!$C$26*A127,0)</f>
        <v>100</v>
      </c>
      <c r="C127">
        <f t="shared" si="12"/>
        <v>400</v>
      </c>
      <c r="D127" s="5">
        <f t="shared" si="8"/>
        <v>5245105.6679773284</v>
      </c>
      <c r="E127" s="5">
        <f t="shared" si="13"/>
        <v>1758541.3458415808</v>
      </c>
      <c r="F127" s="15">
        <f t="shared" si="9"/>
        <v>101.70393446968015</v>
      </c>
      <c r="G127">
        <f t="shared" si="10"/>
        <v>-23.226825536798231</v>
      </c>
      <c r="H127">
        <f t="shared" si="11"/>
        <v>-32.03870166831085</v>
      </c>
      <c r="I127" s="15">
        <f t="shared" si="14"/>
        <v>46.438407264571069</v>
      </c>
      <c r="J127" s="5">
        <f xml:space="preserve"> 'INB Plot'!$C$16*($G$2 - I127)</f>
        <v>4717554.8868442671</v>
      </c>
      <c r="K127" s="5">
        <f xml:space="preserve"> 'INB Plot'!$C$17 + A127*'INB Plot'!$C$18</f>
        <v>1900000</v>
      </c>
      <c r="L127" s="5">
        <f t="shared" si="15"/>
        <v>2817554.8868442671</v>
      </c>
    </row>
    <row r="128" spans="1:12" x14ac:dyDescent="0.3">
      <c r="A128">
        <f>'INB Plot'!$C$28 + (ROW() - 52)*'INB Plot'!$C$29</f>
        <v>505</v>
      </c>
      <c r="B128">
        <f xml:space="preserve"> ROUND('INB Plot'!$C$26*A128,0)</f>
        <v>101</v>
      </c>
      <c r="C128">
        <f t="shared" si="12"/>
        <v>404</v>
      </c>
      <c r="D128" s="5">
        <f t="shared" si="8"/>
        <v>5227795.088215027</v>
      </c>
      <c r="E128" s="5">
        <f t="shared" si="13"/>
        <v>1741230.589837553</v>
      </c>
      <c r="F128" s="15">
        <f t="shared" si="9"/>
        <v>101.03623264818148</v>
      </c>
      <c r="G128">
        <f t="shared" si="10"/>
        <v>-22.557185810217675</v>
      </c>
      <c r="H128">
        <f t="shared" si="11"/>
        <v>-32.300559274104273</v>
      </c>
      <c r="I128" s="15">
        <f t="shared" si="14"/>
        <v>46.178487563859534</v>
      </c>
      <c r="J128" s="5">
        <f xml:space="preserve"> 'INB Plot'!$C$16*($G$2 - I128)</f>
        <v>4756542.8419509968</v>
      </c>
      <c r="K128" s="5">
        <f xml:space="preserve"> 'INB Plot'!$C$17 + A128*'INB Plot'!$C$18</f>
        <v>1915000</v>
      </c>
      <c r="L128" s="5">
        <f t="shared" si="15"/>
        <v>2841542.8419509968</v>
      </c>
    </row>
    <row r="129" spans="1:12" x14ac:dyDescent="0.3">
      <c r="A129">
        <f>'INB Plot'!$C$28 + (ROW() - 52)*'INB Plot'!$C$29</f>
        <v>510</v>
      </c>
      <c r="B129">
        <f xml:space="preserve"> ROUND('INB Plot'!$C$26*A129,0)</f>
        <v>102</v>
      </c>
      <c r="C129">
        <f t="shared" si="12"/>
        <v>408</v>
      </c>
      <c r="D129" s="5">
        <f t="shared" si="8"/>
        <v>5210823.9315853193</v>
      </c>
      <c r="E129" s="5">
        <f t="shared" si="13"/>
        <v>1724257.3239121889</v>
      </c>
      <c r="F129" s="15">
        <f t="shared" si="9"/>
        <v>100.37720364354658</v>
      </c>
      <c r="G129">
        <f t="shared" si="10"/>
        <v>-21.896357132671056</v>
      </c>
      <c r="H129">
        <f t="shared" si="11"/>
        <v>-32.559688598218486</v>
      </c>
      <c r="I129" s="15">
        <f t="shared" si="14"/>
        <v>45.921157912657037</v>
      </c>
      <c r="J129" s="5">
        <f xml:space="preserve"> 'INB Plot'!$C$16*($G$2 - I129)</f>
        <v>4795142.2896313714</v>
      </c>
      <c r="K129" s="5">
        <f xml:space="preserve"> 'INB Plot'!$C$17 + A129*'INB Plot'!$C$18</f>
        <v>1930000</v>
      </c>
      <c r="L129" s="5">
        <f t="shared" si="15"/>
        <v>2865142.2896313714</v>
      </c>
    </row>
    <row r="130" spans="1:12" x14ac:dyDescent="0.3">
      <c r="A130">
        <f>'INB Plot'!$C$28 + (ROW() - 52)*'INB Plot'!$C$29</f>
        <v>515</v>
      </c>
      <c r="B130">
        <f xml:space="preserve"> ROUND('INB Plot'!$C$26*A130,0)</f>
        <v>103</v>
      </c>
      <c r="C130">
        <f t="shared" si="12"/>
        <v>412</v>
      </c>
      <c r="D130" s="5">
        <f t="shared" si="8"/>
        <v>5194182.3119775485</v>
      </c>
      <c r="E130" s="5">
        <f t="shared" si="13"/>
        <v>1707611.7736708005</v>
      </c>
      <c r="F130" s="15">
        <f t="shared" si="9"/>
        <v>99.726680636756896</v>
      </c>
      <c r="G130">
        <f t="shared" si="10"/>
        <v>-21.244166738491089</v>
      </c>
      <c r="H130">
        <f t="shared" si="11"/>
        <v>-32.816125201492312</v>
      </c>
      <c r="I130" s="15">
        <f t="shared" si="14"/>
        <v>45.666388696773495</v>
      </c>
      <c r="J130" s="5">
        <f xml:space="preserve"> 'INB Plot'!$C$16*($G$2 - I130)</f>
        <v>4833357.672013903</v>
      </c>
      <c r="K130" s="5">
        <f xml:space="preserve"> 'INB Plot'!$C$17 + A130*'INB Plot'!$C$18</f>
        <v>1945000</v>
      </c>
      <c r="L130" s="5">
        <f t="shared" si="15"/>
        <v>2888357.672013903</v>
      </c>
    </row>
    <row r="131" spans="1:12" x14ac:dyDescent="0.3">
      <c r="A131">
        <f>'INB Plot'!$C$28 + (ROW() - 52)*'INB Plot'!$C$29</f>
        <v>520</v>
      </c>
      <c r="B131">
        <f xml:space="preserve"> ROUND('INB Plot'!$C$26*A131,0)</f>
        <v>104</v>
      </c>
      <c r="C131">
        <f t="shared" si="12"/>
        <v>416</v>
      </c>
      <c r="D131" s="5">
        <f t="shared" si="8"/>
        <v>5177860.7235160805</v>
      </c>
      <c r="E131" s="5">
        <f t="shared" si="13"/>
        <v>1691284.5385626969</v>
      </c>
      <c r="F131" s="15">
        <f t="shared" si="9"/>
        <v>99.084501019062458</v>
      </c>
      <c r="G131">
        <f t="shared" si="10"/>
        <v>-20.600446349430314</v>
      </c>
      <c r="H131">
        <f t="shared" si="11"/>
        <v>-33.069904303305265</v>
      </c>
      <c r="I131" s="15">
        <f t="shared" si="14"/>
        <v>45.414150366326879</v>
      </c>
      <c r="J131" s="5">
        <f xml:space="preserve"> 'INB Plot'!$C$16*($G$2 - I131)</f>
        <v>4871193.4215808949</v>
      </c>
      <c r="K131" s="5">
        <f xml:space="preserve"> 'INB Plot'!$C$17 + A131*'INB Plot'!$C$18</f>
        <v>1960000</v>
      </c>
      <c r="L131" s="5">
        <f t="shared" si="15"/>
        <v>2911193.4215808949</v>
      </c>
    </row>
    <row r="132" spans="1:12" x14ac:dyDescent="0.3">
      <c r="A132">
        <f>'INB Plot'!$C$28 + (ROW() - 52)*'INB Plot'!$C$29</f>
        <v>525</v>
      </c>
      <c r="B132">
        <f xml:space="preserve"> ROUND('INB Plot'!$C$26*A132,0)</f>
        <v>105</v>
      </c>
      <c r="C132">
        <f t="shared" si="12"/>
        <v>420</v>
      </c>
      <c r="D132" s="5">
        <f t="shared" si="8"/>
        <v>5161850.0224538781</v>
      </c>
      <c r="E132" s="5">
        <f t="shared" si="13"/>
        <v>1675266.5741770971</v>
      </c>
      <c r="F132" s="15">
        <f t="shared" si="9"/>
        <v>98.450506261926364</v>
      </c>
      <c r="G132">
        <f t="shared" si="10"/>
        <v>-19.965032029905814</v>
      </c>
      <c r="H132">
        <f t="shared" si="11"/>
        <v>-33.321060769569044</v>
      </c>
      <c r="I132" s="15">
        <f t="shared" si="14"/>
        <v>45.164413462451506</v>
      </c>
      <c r="J132" s="5">
        <f xml:space="preserve"> 'INB Plot'!$C$16*($G$2 - I132)</f>
        <v>4908653.9571622014</v>
      </c>
      <c r="K132" s="5">
        <f xml:space="preserve"> 'INB Plot'!$C$17 + A132*'INB Plot'!$C$18</f>
        <v>1975000</v>
      </c>
      <c r="L132" s="5">
        <f t="shared" si="15"/>
        <v>2933653.9571622014</v>
      </c>
    </row>
    <row r="133" spans="1:12" x14ac:dyDescent="0.3">
      <c r="A133">
        <f>'INB Plot'!$C$28 + (ROW() - 52)*'INB Plot'!$C$29</f>
        <v>530</v>
      </c>
      <c r="B133">
        <f xml:space="preserve"> ROUND('INB Plot'!$C$26*A133,0)</f>
        <v>106</v>
      </c>
      <c r="C133">
        <f t="shared" si="12"/>
        <v>424</v>
      </c>
      <c r="D133" s="5">
        <f t="shared" si="8"/>
        <v>5146141.4100909634</v>
      </c>
      <c r="E133" s="5">
        <f t="shared" si="13"/>
        <v>1659549.1755357143</v>
      </c>
      <c r="F133" s="15">
        <f t="shared" si="9"/>
        <v>97.824541791650375</v>
      </c>
      <c r="G133">
        <f t="shared" si="10"/>
        <v>-19.337764047811106</v>
      </c>
      <c r="H133">
        <f t="shared" si="11"/>
        <v>-33.569629102245528</v>
      </c>
      <c r="I133" s="15">
        <f t="shared" si="14"/>
        <v>44.917148641593741</v>
      </c>
      <c r="J133" s="5">
        <f xml:space="preserve"> 'INB Plot'!$C$16*($G$2 - I133)</f>
        <v>4945743.6802908657</v>
      </c>
      <c r="K133" s="5">
        <f xml:space="preserve"> 'INB Plot'!$C$17 + A133*'INB Plot'!$C$18</f>
        <v>1990000</v>
      </c>
      <c r="L133" s="5">
        <f t="shared" si="15"/>
        <v>2955743.6802908657</v>
      </c>
    </row>
    <row r="134" spans="1:12" x14ac:dyDescent="0.3">
      <c r="A134">
        <f>'INB Plot'!$C$28 + (ROW() - 52)*'INB Plot'!$C$29</f>
        <v>535</v>
      </c>
      <c r="B134">
        <f xml:space="preserve"> ROUND('INB Plot'!$C$26*A134,0)</f>
        <v>107</v>
      </c>
      <c r="C134">
        <f t="shared" si="12"/>
        <v>428</v>
      </c>
      <c r="D134" s="5">
        <f t="shared" si="8"/>
        <v>5130726.4166507199</v>
      </c>
      <c r="E134" s="5">
        <f t="shared" si="13"/>
        <v>1644123.9613171471</v>
      </c>
      <c r="F134" s="15">
        <f t="shared" si="9"/>
        <v>97.206456868492864</v>
      </c>
      <c r="G134">
        <f t="shared" si="10"/>
        <v>-18.718486740647563</v>
      </c>
      <c r="H134">
        <f t="shared" si="11"/>
        <v>-33.815643430268125</v>
      </c>
      <c r="I134" s="15">
        <f t="shared" si="14"/>
        <v>44.672326697577176</v>
      </c>
      <c r="J134" s="5">
        <f xml:space="preserve"> 'INB Plot'!$C$16*($G$2 - I134)</f>
        <v>4982466.9718933506</v>
      </c>
      <c r="K134" s="5">
        <f xml:space="preserve"> 'INB Plot'!$C$17 + A134*'INB Plot'!$C$18</f>
        <v>2005000</v>
      </c>
      <c r="L134" s="5">
        <f t="shared" si="15"/>
        <v>2977466.9718933506</v>
      </c>
    </row>
    <row r="135" spans="1:12" x14ac:dyDescent="0.3">
      <c r="A135">
        <f>'INB Plot'!$C$28 + (ROW() - 52)*'INB Plot'!$C$29</f>
        <v>540</v>
      </c>
      <c r="B135">
        <f xml:space="preserve"> ROUND('INB Plot'!$C$26*A135,0)</f>
        <v>108</v>
      </c>
      <c r="C135">
        <f t="shared" si="12"/>
        <v>432</v>
      </c>
      <c r="D135" s="5">
        <f t="shared" si="8"/>
        <v>5115596.8860519622</v>
      </c>
      <c r="E135" s="5">
        <f t="shared" si="13"/>
        <v>1628982.8589530163</v>
      </c>
      <c r="F135" s="15">
        <f t="shared" si="9"/>
        <v>96.596104470099945</v>
      </c>
      <c r="G135">
        <f t="shared" si="10"/>
        <v>-18.107048386739251</v>
      </c>
      <c r="H135">
        <f t="shared" si="11"/>
        <v>-34.059137501749831</v>
      </c>
      <c r="I135" s="15">
        <f t="shared" si="14"/>
        <v>44.429918581610863</v>
      </c>
      <c r="J135" s="5">
        <f xml:space="preserve"> 'INB Plot'!$C$16*($G$2 - I135)</f>
        <v>5018828.1892882977</v>
      </c>
      <c r="K135" s="5">
        <f xml:space="preserve"> 'INB Plot'!$C$17 + A135*'INB Plot'!$C$18</f>
        <v>2020000</v>
      </c>
      <c r="L135" s="5">
        <f t="shared" si="15"/>
        <v>2998828.1892882977</v>
      </c>
    </row>
    <row r="136" spans="1:12" x14ac:dyDescent="0.3">
      <c r="A136">
        <f>'INB Plot'!$C$28 + (ROW() - 52)*'INB Plot'!$C$29</f>
        <v>545</v>
      </c>
      <c r="B136">
        <f xml:space="preserve"> ROUND('INB Plot'!$C$26*A136,0)</f>
        <v>109</v>
      </c>
      <c r="C136">
        <f t="shared" si="12"/>
        <v>436</v>
      </c>
      <c r="D136" s="5">
        <f t="shared" si="8"/>
        <v>5100744.9615192357</v>
      </c>
      <c r="E136" s="5">
        <f t="shared" si="13"/>
        <v>1614118.0905401492</v>
      </c>
      <c r="F136" s="15">
        <f t="shared" si="9"/>
        <v>95.993341179076651</v>
      </c>
      <c r="G136">
        <f t="shared" si="10"/>
        <v>-17.50330108130774</v>
      </c>
      <c r="H136">
        <f t="shared" si="11"/>
        <v>-34.300144677374533</v>
      </c>
      <c r="I136" s="15">
        <f t="shared" si="14"/>
        <v>44.189895420394379</v>
      </c>
      <c r="J136" s="5">
        <f xml:space="preserve"> 'INB Plot'!$C$16*($G$2 - I136)</f>
        <v>5054831.6634707702</v>
      </c>
      <c r="K136" s="5">
        <f xml:space="preserve"> 'INB Plot'!$C$17 + A136*'INB Plot'!$C$18</f>
        <v>2035000</v>
      </c>
      <c r="L136" s="5">
        <f t="shared" si="15"/>
        <v>3019831.6634707702</v>
      </c>
    </row>
    <row r="137" spans="1:12" x14ac:dyDescent="0.3">
      <c r="A137">
        <f>'INB Plot'!$C$28 + (ROW() - 52)*'INB Plot'!$C$29</f>
        <v>550</v>
      </c>
      <c r="B137">
        <f xml:space="preserve"> ROUND('INB Plot'!$C$26*A137,0)</f>
        <v>110</v>
      </c>
      <c r="C137">
        <f t="shared" si="12"/>
        <v>440</v>
      </c>
      <c r="D137" s="5">
        <f t="shared" si="8"/>
        <v>5086163.0719780158</v>
      </c>
      <c r="E137" s="5">
        <f t="shared" si="13"/>
        <v>1599522.1595171583</v>
      </c>
      <c r="F137" s="15">
        <f t="shared" si="9"/>
        <v>95.398027074533843</v>
      </c>
      <c r="G137">
        <f t="shared" si="10"/>
        <v>-16.907100617194203</v>
      </c>
      <c r="H137">
        <f t="shared" si="11"/>
        <v>-34.538697924873418</v>
      </c>
      <c r="I137" s="15">
        <f t="shared" si="14"/>
        <v>43.952228532466222</v>
      </c>
      <c r="J137" s="5">
        <f xml:space="preserve"> 'INB Plot'!$C$16*($G$2 - I137)</f>
        <v>5090481.6966599934</v>
      </c>
      <c r="K137" s="5">
        <f xml:space="preserve"> 'INB Plot'!$C$17 + A137*'INB Plot'!$C$18</f>
        <v>2050000</v>
      </c>
      <c r="L137" s="5">
        <f t="shared" si="15"/>
        <v>3040481.6966599934</v>
      </c>
    </row>
    <row r="138" spans="1:12" x14ac:dyDescent="0.3">
      <c r="A138">
        <f>'INB Plot'!$C$28 + (ROW() - 52)*'INB Plot'!$C$29</f>
        <v>555</v>
      </c>
      <c r="B138">
        <f xml:space="preserve"> ROUND('INB Plot'!$C$26*A138,0)</f>
        <v>111</v>
      </c>
      <c r="C138">
        <f t="shared" si="12"/>
        <v>444</v>
      </c>
      <c r="D138" s="5">
        <f t="shared" si="8"/>
        <v>5071843.9191852845</v>
      </c>
      <c r="E138" s="5">
        <f t="shared" si="13"/>
        <v>1585187.8380574614</v>
      </c>
      <c r="F138" s="15">
        <f t="shared" si="9"/>
        <v>94.810025627453072</v>
      </c>
      <c r="G138">
        <f t="shared" si="10"/>
        <v>-16.318306370026136</v>
      </c>
      <c r="H138">
        <f t="shared" si="11"/>
        <v>-34.774829814495263</v>
      </c>
      <c r="I138" s="15">
        <f t="shared" si="14"/>
        <v>43.716889442931674</v>
      </c>
      <c r="J138" s="5">
        <f xml:space="preserve"> 'INB Plot'!$C$16*($G$2 - I138)</f>
        <v>5125782.5600901758</v>
      </c>
      <c r="K138" s="5">
        <f xml:space="preserve"> 'INB Plot'!$C$17 + A138*'INB Plot'!$C$18</f>
        <v>2065000</v>
      </c>
      <c r="L138" s="5">
        <f t="shared" si="15"/>
        <v>3060782.5600901758</v>
      </c>
    </row>
    <row r="139" spans="1:12" x14ac:dyDescent="0.3">
      <c r="A139">
        <f>'INB Plot'!$C$28 + (ROW() - 52)*'INB Plot'!$C$29</f>
        <v>560</v>
      </c>
      <c r="B139">
        <f xml:space="preserve"> ROUND('INB Plot'!$C$26*A139,0)</f>
        <v>112</v>
      </c>
      <c r="C139">
        <f t="shared" si="12"/>
        <v>448</v>
      </c>
      <c r="D139" s="5">
        <f t="shared" si="8"/>
        <v>5057780.4655495659</v>
      </c>
      <c r="E139" s="5">
        <f t="shared" si="13"/>
        <v>1571108.1551341887</v>
      </c>
      <c r="F139" s="15">
        <f t="shared" si="9"/>
        <v>94.229203599717309</v>
      </c>
      <c r="G139">
        <f t="shared" si="10"/>
        <v>-15.73678118763786</v>
      </c>
      <c r="H139">
        <f t="shared" si="11"/>
        <v>-35.008572515389062</v>
      </c>
      <c r="I139" s="15">
        <f t="shared" si="14"/>
        <v>43.483849896690387</v>
      </c>
      <c r="J139" s="5">
        <f xml:space="preserve"> 'INB Plot'!$C$16*($G$2 - I139)</f>
        <v>5160738.4920263691</v>
      </c>
      <c r="K139" s="5">
        <f xml:space="preserve"> 'INB Plot'!$C$17 + A139*'INB Plot'!$C$18</f>
        <v>2080000</v>
      </c>
      <c r="L139" s="5">
        <f t="shared" si="15"/>
        <v>3080738.4920263691</v>
      </c>
    </row>
    <row r="140" spans="1:12" x14ac:dyDescent="0.3">
      <c r="A140">
        <f>'INB Plot'!$C$28 + (ROW() - 52)*'INB Plot'!$C$29</f>
        <v>565</v>
      </c>
      <c r="B140">
        <f xml:space="preserve"> ROUND('INB Plot'!$C$26*A140,0)</f>
        <v>113</v>
      </c>
      <c r="C140">
        <f t="shared" si="12"/>
        <v>452</v>
      </c>
      <c r="D140" s="5">
        <f t="shared" si="8"/>
        <v>5043965.9225976672</v>
      </c>
      <c r="E140" s="5">
        <f t="shared" si="13"/>
        <v>1557276.3852155763</v>
      </c>
      <c r="F140" s="15">
        <f t="shared" si="9"/>
        <v>93.655430946664069</v>
      </c>
      <c r="G140">
        <f t="shared" si="10"/>
        <v>-15.162391283561192</v>
      </c>
      <c r="H140">
        <f t="shared" si="11"/>
        <v>-35.239957792821656</v>
      </c>
      <c r="I140" s="15">
        <f t="shared" si="14"/>
        <v>43.253081870281221</v>
      </c>
      <c r="J140" s="5">
        <f xml:space="preserve"> 'INB Plot'!$C$16*($G$2 - I140)</f>
        <v>5195353.6959877443</v>
      </c>
      <c r="K140" s="5">
        <f xml:space="preserve"> 'INB Plot'!$C$17 + A140*'INB Plot'!$C$18</f>
        <v>2095000</v>
      </c>
      <c r="L140" s="5">
        <f t="shared" si="15"/>
        <v>3100353.6959877443</v>
      </c>
    </row>
    <row r="141" spans="1:12" x14ac:dyDescent="0.3">
      <c r="A141">
        <f>'INB Plot'!$C$28 + (ROW() - 52)*'INB Plot'!$C$29</f>
        <v>570</v>
      </c>
      <c r="B141">
        <f xml:space="preserve"> ROUND('INB Plot'!$C$26*A141,0)</f>
        <v>114</v>
      </c>
      <c r="C141">
        <f t="shared" si="12"/>
        <v>456</v>
      </c>
      <c r="D141" s="5">
        <f t="shared" si="8"/>
        <v>5030393.7400484309</v>
      </c>
      <c r="E141" s="5">
        <f t="shared" si="13"/>
        <v>1543686.0375523213</v>
      </c>
      <c r="F141" s="15">
        <f t="shared" si="9"/>
        <v>93.088580723021821</v>
      </c>
      <c r="G141">
        <f t="shared" si="10"/>
        <v>-14.595006134412188</v>
      </c>
      <c r="H141">
        <f t="shared" si="11"/>
        <v>-35.469017006158651</v>
      </c>
      <c r="I141" s="15">
        <f t="shared" si="14"/>
        <v>43.024557582450981</v>
      </c>
      <c r="J141" s="5">
        <f xml:space="preserve"> 'INB Plot'!$C$16*($G$2 - I141)</f>
        <v>5229632.3391622799</v>
      </c>
      <c r="K141" s="5">
        <f xml:space="preserve"> 'INB Plot'!$C$17 + A141*'INB Plot'!$C$18</f>
        <v>2110000</v>
      </c>
      <c r="L141" s="5">
        <f t="shared" si="15"/>
        <v>3119632.3391622799</v>
      </c>
    </row>
    <row r="142" spans="1:12" x14ac:dyDescent="0.3">
      <c r="A142">
        <f>'INB Plot'!$C$28 + (ROW() - 52)*'INB Plot'!$C$29</f>
        <v>575</v>
      </c>
      <c r="B142">
        <f xml:space="preserve"> ROUND('INB Plot'!$C$26*A142,0)</f>
        <v>115</v>
      </c>
      <c r="C142">
        <f t="shared" si="12"/>
        <v>460</v>
      </c>
      <c r="D142" s="5">
        <f t="shared" si="8"/>
        <v>5017057.5954565741</v>
      </c>
      <c r="E142" s="5">
        <f t="shared" si="13"/>
        <v>1530330.8460210506</v>
      </c>
      <c r="F142" s="15">
        <f t="shared" si="9"/>
        <v>92.528528992096511</v>
      </c>
      <c r="G142">
        <f t="shared" si="10"/>
        <v>-14.034498381010508</v>
      </c>
      <c r="H142">
        <f t="shared" si="11"/>
        <v>-35.695781107544633</v>
      </c>
      <c r="I142" s="15">
        <f t="shared" si="14"/>
        <v>42.798249503541371</v>
      </c>
      <c r="J142" s="5">
        <f xml:space="preserve"> 'INB Plot'!$C$16*($G$2 - I142)</f>
        <v>5263578.5509987213</v>
      </c>
      <c r="K142" s="5">
        <f xml:space="preserve"> 'INB Plot'!$C$17 + A142*'INB Plot'!$C$18</f>
        <v>2125000</v>
      </c>
      <c r="L142" s="5">
        <f t="shared" si="15"/>
        <v>3138578.5509987213</v>
      </c>
    </row>
    <row r="143" spans="1:12" x14ac:dyDescent="0.3">
      <c r="A143">
        <f>'INB Plot'!$C$28 + (ROW() - 52)*'INB Plot'!$C$29</f>
        <v>580</v>
      </c>
      <c r="B143">
        <f xml:space="preserve"> ROUND('INB Plot'!$C$26*A143,0)</f>
        <v>116</v>
      </c>
      <c r="C143">
        <f t="shared" si="12"/>
        <v>464</v>
      </c>
      <c r="D143" s="5">
        <f t="shared" si="8"/>
        <v>5003951.3843921628</v>
      </c>
      <c r="E143" s="5">
        <f t="shared" si="13"/>
        <v>1517204.7594905093</v>
      </c>
      <c r="F143" s="15">
        <f t="shared" si="9"/>
        <v>91.975154738082736</v>
      </c>
      <c r="G143">
        <f t="shared" si="10"/>
        <v>-13.480743733071506</v>
      </c>
      <c r="H143">
        <f t="shared" si="11"/>
        <v>-35.920280641220188</v>
      </c>
      <c r="I143" s="15">
        <f t="shared" si="14"/>
        <v>42.574130363791042</v>
      </c>
      <c r="J143" s="5">
        <f xml:space="preserve"> 'INB Plot'!$C$16*($G$2 - I143)</f>
        <v>5297196.4219612712</v>
      </c>
      <c r="K143" s="5">
        <f xml:space="preserve"> 'INB Plot'!$C$17 + A143*'INB Plot'!$C$18</f>
        <v>2140000</v>
      </c>
      <c r="L143" s="5">
        <f t="shared" si="15"/>
        <v>3157196.4219612712</v>
      </c>
    </row>
    <row r="144" spans="1:12" x14ac:dyDescent="0.3">
      <c r="A144">
        <f>'INB Plot'!$C$28 + (ROW() - 52)*'INB Plot'!$C$29</f>
        <v>585</v>
      </c>
      <c r="B144">
        <f xml:space="preserve"> ROUND('INB Plot'!$C$26*A144,0)</f>
        <v>117</v>
      </c>
      <c r="C144">
        <f t="shared" si="12"/>
        <v>468</v>
      </c>
      <c r="D144" s="5">
        <f t="shared" si="8"/>
        <v>4991069.2111237254</v>
      </c>
      <c r="E144" s="5">
        <f t="shared" si="13"/>
        <v>1504301.9326793505</v>
      </c>
      <c r="F144" s="15">
        <f t="shared" si="9"/>
        <v>91.428339781376224</v>
      </c>
      <c r="G144">
        <f t="shared" si="10"/>
        <v>-12.933620877323392</v>
      </c>
      <c r="H144">
        <f t="shared" si="11"/>
        <v>-36.142545743422517</v>
      </c>
      <c r="I144" s="15">
        <f t="shared" si="14"/>
        <v>42.352173160630315</v>
      </c>
      <c r="J144" s="5">
        <f xml:space="preserve"> 'INB Plot'!$C$16*($G$2 - I144)</f>
        <v>5330490.0024353797</v>
      </c>
      <c r="K144" s="5">
        <f xml:space="preserve"> 'INB Plot'!$C$17 + A144*'INB Plot'!$C$18</f>
        <v>2155000</v>
      </c>
      <c r="L144" s="5">
        <f t="shared" si="15"/>
        <v>3175490.0024353797</v>
      </c>
    </row>
    <row r="145" spans="1:12" x14ac:dyDescent="0.3">
      <c r="A145">
        <f>'INB Plot'!$C$28 + (ROW() - 52)*'INB Plot'!$C$29</f>
        <v>590</v>
      </c>
      <c r="B145">
        <f xml:space="preserve"> ROUND('INB Plot'!$C$26*A145,0)</f>
        <v>118</v>
      </c>
      <c r="C145">
        <f t="shared" si="12"/>
        <v>472</v>
      </c>
      <c r="D145" s="5">
        <f t="shared" si="8"/>
        <v>4978405.3797750901</v>
      </c>
      <c r="E145" s="5">
        <f t="shared" si="13"/>
        <v>1491616.7174765056</v>
      </c>
      <c r="F145" s="15">
        <f t="shared" si="9"/>
        <v>90.887968696772717</v>
      </c>
      <c r="G145">
        <f t="shared" si="10"/>
        <v>-12.393011388905535</v>
      </c>
      <c r="H145">
        <f t="shared" si="11"/>
        <v>-36.362606142814116</v>
      </c>
      <c r="I145" s="15">
        <f t="shared" si="14"/>
        <v>42.132351165053066</v>
      </c>
      <c r="J145" s="5">
        <f xml:space="preserve"> 'INB Plot'!$C$16*($G$2 - I145)</f>
        <v>5363463.3017719667</v>
      </c>
      <c r="K145" s="5">
        <f xml:space="preserve"> 'INB Plot'!$C$17 + A145*'INB Plot'!$C$18</f>
        <v>2170000</v>
      </c>
      <c r="L145" s="5">
        <f t="shared" si="15"/>
        <v>3193463.3017719667</v>
      </c>
    </row>
    <row r="146" spans="1:12" x14ac:dyDescent="0.3">
      <c r="A146">
        <f>'INB Plot'!$C$28 + (ROW() - 52)*'INB Plot'!$C$29</f>
        <v>595</v>
      </c>
      <c r="B146">
        <f xml:space="preserve"> ROUND('INB Plot'!$C$26*A146,0)</f>
        <v>119</v>
      </c>
      <c r="C146">
        <f t="shared" si="12"/>
        <v>476</v>
      </c>
      <c r="D146" s="5">
        <f t="shared" si="8"/>
        <v>4965954.3859281149</v>
      </c>
      <c r="E146" s="5">
        <f t="shared" si="13"/>
        <v>1479143.6546970566</v>
      </c>
      <c r="F146" s="15">
        <f t="shared" si="9"/>
        <v>90.353928734440686</v>
      </c>
      <c r="G146">
        <f t="shared" si="10"/>
        <v>-11.858799645912882</v>
      </c>
      <c r="H146">
        <f t="shared" si="11"/>
        <v>-36.580491161396367</v>
      </c>
      <c r="I146" s="15">
        <f t="shared" si="14"/>
        <v>41.914637927131437</v>
      </c>
      <c r="J146" s="5">
        <f xml:space="preserve"> 'INB Plot'!$C$16*($G$2 - I146)</f>
        <v>5396120.2874602117</v>
      </c>
      <c r="K146" s="5">
        <f xml:space="preserve"> 'INB Plot'!$C$17 + A146*'INB Plot'!$C$18</f>
        <v>2185000</v>
      </c>
      <c r="L146" s="5">
        <f t="shared" si="15"/>
        <v>3211120.2874602117</v>
      </c>
    </row>
    <row r="147" spans="1:12" x14ac:dyDescent="0.3">
      <c r="A147">
        <f>'INB Plot'!$C$28 + (ROW() - 52)*'INB Plot'!$C$29</f>
        <v>600</v>
      </c>
      <c r="B147">
        <f xml:space="preserve"> ROUND('INB Plot'!$C$26*A147,0)</f>
        <v>120</v>
      </c>
      <c r="C147">
        <f t="shared" si="12"/>
        <v>480</v>
      </c>
      <c r="D147" s="5">
        <f t="shared" si="8"/>
        <v>4953710.9086452536</v>
      </c>
      <c r="E147" s="5">
        <f t="shared" si="13"/>
        <v>1466877.4662483288</v>
      </c>
      <c r="F147" s="15">
        <f t="shared" si="9"/>
        <v>89.826109743561986</v>
      </c>
      <c r="G147">
        <f t="shared" si="10"/>
        <v>-11.330872746955322</v>
      </c>
      <c r="H147">
        <f t="shared" si="11"/>
        <v>-36.796229715861045</v>
      </c>
      <c r="I147" s="15">
        <f t="shared" si="14"/>
        <v>41.699007280745619</v>
      </c>
      <c r="J147" s="5">
        <f xml:space="preserve"> 'INB Plot'!$C$16*($G$2 - I147)</f>
        <v>5428464.8844180843</v>
      </c>
      <c r="K147" s="5">
        <f xml:space="preserve"> 'INB Plot'!$C$17 + A147*'INB Plot'!$C$18</f>
        <v>2200000</v>
      </c>
      <c r="L147" s="5">
        <f t="shared" si="15"/>
        <v>3228464.8844180843</v>
      </c>
    </row>
    <row r="148" spans="1:12" x14ac:dyDescent="0.3">
      <c r="A148">
        <f>'INB Plot'!$C$28 + (ROW() - 52)*'INB Plot'!$C$29</f>
        <v>605</v>
      </c>
      <c r="B148">
        <f xml:space="preserve"> ROUND('INB Plot'!$C$26*A148,0)</f>
        <v>121</v>
      </c>
      <c r="C148">
        <f t="shared" si="12"/>
        <v>484</v>
      </c>
      <c r="D148" s="5">
        <f t="shared" si="8"/>
        <v>4941669.8028877303</v>
      </c>
      <c r="E148" s="5">
        <f t="shared" si="13"/>
        <v>1454813.0476825829</v>
      </c>
      <c r="F148" s="15">
        <f t="shared" si="9"/>
        <v>89.304404098537461</v>
      </c>
      <c r="G148">
        <f t="shared" si="10"/>
        <v>-10.809120431611319</v>
      </c>
      <c r="H148">
        <f t="shared" si="11"/>
        <v>-37.009850319338796</v>
      </c>
      <c r="I148" s="15">
        <f t="shared" si="14"/>
        <v>41.485433347587346</v>
      </c>
      <c r="J148" s="5">
        <f xml:space="preserve"> 'INB Plot'!$C$16*($G$2 - I148)</f>
        <v>5460500.9743918255</v>
      </c>
      <c r="K148" s="5">
        <f xml:space="preserve"> 'INB Plot'!$C$17 + A148*'INB Plot'!$C$18</f>
        <v>2215000</v>
      </c>
      <c r="L148" s="5">
        <f t="shared" si="15"/>
        <v>3245500.9743918255</v>
      </c>
    </row>
    <row r="149" spans="1:12" x14ac:dyDescent="0.3">
      <c r="A149">
        <f>'INB Plot'!$C$28 + (ROW() - 52)*'INB Plot'!$C$29</f>
        <v>610</v>
      </c>
      <c r="B149">
        <f xml:space="preserve"> ROUND('INB Plot'!$C$26*A149,0)</f>
        <v>122</v>
      </c>
      <c r="C149">
        <f t="shared" si="12"/>
        <v>488</v>
      </c>
      <c r="D149" s="5">
        <f t="shared" si="8"/>
        <v>4929826.0923065599</v>
      </c>
      <c r="E149" s="5">
        <f t="shared" si="13"/>
        <v>1442945.461114235</v>
      </c>
      <c r="F149" s="15">
        <f t="shared" si="9"/>
        <v>88.78870662766019</v>
      </c>
      <c r="G149">
        <f t="shared" si="10"/>
        <v>-10.293435003655077</v>
      </c>
      <c r="H149">
        <f t="shared" si="11"/>
        <v>-37.221381083509442</v>
      </c>
      <c r="I149" s="15">
        <f t="shared" si="14"/>
        <v>41.273890540495671</v>
      </c>
      <c r="J149" s="5">
        <f xml:space="preserve"> 'INB Plot'!$C$16*($G$2 - I149)</f>
        <v>5492232.3954555765</v>
      </c>
      <c r="K149" s="5">
        <f xml:space="preserve"> 'INB Plot'!$C$17 + A149*'INB Plot'!$C$18</f>
        <v>2230000</v>
      </c>
      <c r="L149" s="5">
        <f t="shared" si="15"/>
        <v>3262232.3954555765</v>
      </c>
    </row>
    <row r="150" spans="1:12" x14ac:dyDescent="0.3">
      <c r="A150">
        <f>'INB Plot'!$C$28 + (ROW() - 52)*'INB Plot'!$C$29</f>
        <v>615</v>
      </c>
      <c r="B150">
        <f xml:space="preserve"> ROUND('INB Plot'!$C$26*A150,0)</f>
        <v>123</v>
      </c>
      <c r="C150">
        <f t="shared" si="12"/>
        <v>492</v>
      </c>
      <c r="D150" s="5">
        <f t="shared" si="8"/>
        <v>4918174.9623852447</v>
      </c>
      <c r="E150" s="5">
        <f t="shared" si="13"/>
        <v>1431269.9284809486</v>
      </c>
      <c r="F150" s="15">
        <f t="shared" si="9"/>
        <v>88.278914544162063</v>
      </c>
      <c r="G150">
        <f t="shared" si="10"/>
        <v>-9.7837112569468445</v>
      </c>
      <c r="H150">
        <f t="shared" si="11"/>
        <v>-37.430849721037731</v>
      </c>
      <c r="I150" s="15">
        <f t="shared" si="14"/>
        <v>41.064353566177488</v>
      </c>
      <c r="J150" s="5">
        <f xml:space="preserve"> 'INB Plot'!$C$16*($G$2 - I150)</f>
        <v>5523662.9416033039</v>
      </c>
      <c r="K150" s="5">
        <f xml:space="preserve"> 'INB Plot'!$C$17 + A150*'INB Plot'!$C$18</f>
        <v>2245000</v>
      </c>
      <c r="L150" s="5">
        <f t="shared" si="15"/>
        <v>3278662.9416033039</v>
      </c>
    </row>
    <row r="151" spans="1:12" x14ac:dyDescent="0.3">
      <c r="A151">
        <f>'INB Plot'!$C$28 + (ROW() - 52)*'INB Plot'!$C$29</f>
        <v>620</v>
      </c>
      <c r="B151">
        <f xml:space="preserve"> ROUND('INB Plot'!$C$26*A151,0)</f>
        <v>124</v>
      </c>
      <c r="C151">
        <f t="shared" si="12"/>
        <v>496</v>
      </c>
      <c r="D151" s="5">
        <f t="shared" si="8"/>
        <v>4906711.7539142743</v>
      </c>
      <c r="E151" s="5">
        <f t="shared" si="13"/>
        <v>1419781.8251292845</v>
      </c>
      <c r="F151" s="15">
        <f t="shared" si="9"/>
        <v>87.774927379544053</v>
      </c>
      <c r="G151">
        <f t="shared" si="10"/>
        <v>-9.2798464038789632</v>
      </c>
      <c r="H151">
        <f t="shared" si="11"/>
        <v>-37.638283548301729</v>
      </c>
      <c r="I151" s="15">
        <f t="shared" si="14"/>
        <v>40.856797427363361</v>
      </c>
      <c r="J151" s="5">
        <f xml:space="preserve"> 'INB Plot'!$C$16*($G$2 - I151)</f>
        <v>5554796.3624254232</v>
      </c>
      <c r="K151" s="5">
        <f xml:space="preserve"> 'INB Plot'!$C$17 + A151*'INB Plot'!$C$18</f>
        <v>2260000</v>
      </c>
      <c r="L151" s="5">
        <f t="shared" si="15"/>
        <v>3294796.3624254232</v>
      </c>
    </row>
    <row r="152" spans="1:12" x14ac:dyDescent="0.3">
      <c r="A152">
        <f>'INB Plot'!$C$28 + (ROW() - 52)*'INB Plot'!$C$29</f>
        <v>625</v>
      </c>
      <c r="B152">
        <f xml:space="preserve"> ROUND('INB Plot'!$C$26*A152,0)</f>
        <v>125</v>
      </c>
      <c r="C152" s="13">
        <f t="shared" ref="C152:C215" si="16" xml:space="preserve"> A152 - B152</f>
        <v>500</v>
      </c>
      <c r="D152" s="16">
        <f t="shared" si="8"/>
        <v>4895431.9567788392</v>
      </c>
      <c r="E152" s="16">
        <f t="shared" si="13"/>
        <v>1408476.6737068128</v>
      </c>
      <c r="F152" s="17">
        <f t="shared" si="9"/>
        <v>87.276646919103982</v>
      </c>
      <c r="G152" s="13">
        <f t="shared" si="10"/>
        <v>-8.7817400062747026</v>
      </c>
      <c r="H152" s="13">
        <f t="shared" si="11"/>
        <v>-37.843709488387219</v>
      </c>
      <c r="I152" s="17">
        <f t="shared" si="14"/>
        <v>40.65119742444206</v>
      </c>
      <c r="J152" s="16">
        <f xml:space="preserve"> 'INB Plot'!$C$16*($G$2 - I152)</f>
        <v>5585636.3628636179</v>
      </c>
      <c r="K152" s="16">
        <f xml:space="preserve"> 'INB Plot'!$C$17 + A152*'INB Plot'!$C$18</f>
        <v>2275000</v>
      </c>
      <c r="L152" s="16">
        <f t="shared" si="15"/>
        <v>3310636.3628636179</v>
      </c>
    </row>
    <row r="153" spans="1:12" x14ac:dyDescent="0.3">
      <c r="A153">
        <f>'INB Plot'!$C$28 + (ROW() - 52)*'INB Plot'!$C$29</f>
        <v>630</v>
      </c>
      <c r="B153">
        <f xml:space="preserve"> ROUND('INB Plot'!$C$26*A153,0)</f>
        <v>126</v>
      </c>
      <c r="C153">
        <f t="shared" si="16"/>
        <v>504</v>
      </c>
      <c r="D153" s="5">
        <f t="shared" si="8"/>
        <v>4884331.2040423788</v>
      </c>
      <c r="E153" s="5">
        <f t="shared" si="13"/>
        <v>1397350.1383437393</v>
      </c>
      <c r="F153" s="15">
        <f t="shared" si="9"/>
        <v>86.783977139579221</v>
      </c>
      <c r="G153">
        <f t="shared" si="10"/>
        <v>-8.2892939086432023</v>
      </c>
      <c r="H153">
        <f t="shared" si="11"/>
        <v>-38.047154074317376</v>
      </c>
      <c r="I153" s="15">
        <f t="shared" si="14"/>
        <v>40.447529156618643</v>
      </c>
      <c r="J153" s="5">
        <f xml:space="preserve"> 'INB Plot'!$C$16*($G$2 - I153)</f>
        <v>5616186.603037131</v>
      </c>
      <c r="K153" s="5">
        <f xml:space="preserve"> 'INB Plot'!$C$17 + A153*'INB Plot'!$C$18</f>
        <v>2290000</v>
      </c>
      <c r="L153" s="5">
        <f t="shared" si="15"/>
        <v>3326186.603037131</v>
      </c>
    </row>
    <row r="154" spans="1:12" x14ac:dyDescent="0.3">
      <c r="A154">
        <f>'INB Plot'!$C$28 + (ROW() - 52)*'INB Plot'!$C$29</f>
        <v>635</v>
      </c>
      <c r="B154">
        <f xml:space="preserve"> ROUND('INB Plot'!$C$26*A154,0)</f>
        <v>127</v>
      </c>
      <c r="C154">
        <f t="shared" si="16"/>
        <v>508</v>
      </c>
      <c r="D154" s="5">
        <f t="shared" si="8"/>
        <v>4873405.2663096432</v>
      </c>
      <c r="E154" s="5">
        <f t="shared" si="13"/>
        <v>1386398.0191081651</v>
      </c>
      <c r="F154" s="15">
        <f t="shared" si="9"/>
        <v>86.296824148825152</v>
      </c>
      <c r="G154">
        <f t="shared" si="10"/>
        <v>-7.8024121736968652</v>
      </c>
      <c r="H154">
        <f t="shared" si="11"/>
        <v>-38.248643452495514</v>
      </c>
      <c r="I154" s="15">
        <f t="shared" si="14"/>
        <v>40.245768522632773</v>
      </c>
      <c r="J154" s="5">
        <f xml:space="preserve"> 'INB Plot'!$C$16*($G$2 - I154)</f>
        <v>5646450.6981350109</v>
      </c>
      <c r="K154" s="5">
        <f xml:space="preserve"> 'INB Plot'!$C$17 + A154*'INB Plot'!$C$18</f>
        <v>2305000</v>
      </c>
      <c r="L154" s="5">
        <f t="shared" si="15"/>
        <v>3341450.6981350109</v>
      </c>
    </row>
    <row r="155" spans="1:12" x14ac:dyDescent="0.3">
      <c r="A155">
        <f>'INB Plot'!$C$28 + (ROW() - 52)*'INB Plot'!$C$29</f>
        <v>640</v>
      </c>
      <c r="B155">
        <f xml:space="preserve"> ROUND('INB Plot'!$C$26*A155,0)</f>
        <v>128</v>
      </c>
      <c r="C155">
        <f t="shared" si="16"/>
        <v>512</v>
      </c>
      <c r="D155" s="5">
        <f t="shared" si="8"/>
        <v>4862650.0463539809</v>
      </c>
      <c r="E155" s="5">
        <f t="shared" si="13"/>
        <v>1375616.2467200784</v>
      </c>
      <c r="F155" s="15">
        <f t="shared" si="9"/>
        <v>85.815096127453714</v>
      </c>
      <c r="G155">
        <f t="shared" si="10"/>
        <v>-7.3210010200419902</v>
      </c>
      <c r="H155">
        <f t="shared" si="11"/>
        <v>-38.448203386335479</v>
      </c>
      <c r="I155" s="15">
        <f t="shared" si="14"/>
        <v>40.045891721076245</v>
      </c>
      <c r="J155" s="5">
        <f xml:space="preserve"> 'INB Plot'!$C$16*($G$2 - I155)</f>
        <v>5676432.2183684902</v>
      </c>
      <c r="K155" s="5">
        <f xml:space="preserve"> 'INB Plot'!$C$17 + A155*'INB Plot'!$C$18</f>
        <v>2320000</v>
      </c>
      <c r="L155" s="5">
        <f t="shared" si="15"/>
        <v>3356432.2183684902</v>
      </c>
    </row>
    <row r="156" spans="1:12" x14ac:dyDescent="0.3">
      <c r="A156">
        <f>'INB Plot'!$C$28 + (ROW() - 52)*'INB Plot'!$C$29</f>
        <v>645</v>
      </c>
      <c r="B156">
        <f xml:space="preserve"> ROUND('INB Plot'!$C$26*A156,0)</f>
        <v>129</v>
      </c>
      <c r="C156">
        <f t="shared" si="16"/>
        <v>516</v>
      </c>
      <c r="D156" s="5">
        <f t="shared" si="8"/>
        <v>4852061.5739945304</v>
      </c>
      <c r="E156" s="5">
        <f t="shared" si="13"/>
        <v>1365000.8775101039</v>
      </c>
      <c r="F156" s="15">
        <f t="shared" si="9"/>
        <v>85.338703272359041</v>
      </c>
      <c r="G156">
        <f t="shared" si="10"/>
        <v>-6.8449687619586825</v>
      </c>
      <c r="H156">
        <f t="shared" si="11"/>
        <v>-38.645859260059609</v>
      </c>
      <c r="I156" s="15">
        <f t="shared" si="14"/>
        <v>39.847875250340749</v>
      </c>
      <c r="J156" s="5">
        <f xml:space="preserve"> 'INB Plot'!$C$16*($G$2 - I156)</f>
        <v>5706134.6889788145</v>
      </c>
      <c r="K156" s="5">
        <f xml:space="preserve"> 'INB Plot'!$C$17 + A156*'INB Plot'!$C$18</f>
        <v>2335000</v>
      </c>
      <c r="L156" s="5">
        <f t="shared" si="15"/>
        <v>3371134.6889788145</v>
      </c>
    </row>
    <row r="157" spans="1:12" x14ac:dyDescent="0.3">
      <c r="A157">
        <f>'INB Plot'!$C$28 + (ROW() - 52)*'INB Plot'!$C$29</f>
        <v>650</v>
      </c>
      <c r="B157">
        <f xml:space="preserve"> ROUND('INB Plot'!$C$26*A157,0)</f>
        <v>130</v>
      </c>
      <c r="C157" s="13">
        <f t="shared" si="16"/>
        <v>520</v>
      </c>
      <c r="D157" s="16">
        <f t="shared" si="8"/>
        <v>4841636.0012098411</v>
      </c>
      <c r="E157" s="16">
        <f t="shared" si="13"/>
        <v>1354548.0886098891</v>
      </c>
      <c r="F157" s="17">
        <f t="shared" si="9"/>
        <v>84.867557742060754</v>
      </c>
      <c r="G157" s="13">
        <f t="shared" si="10"/>
        <v>-6.3742257511874811</v>
      </c>
      <c r="H157" s="13">
        <f t="shared" si="11"/>
        <v>-38.841636082644413</v>
      </c>
      <c r="I157" s="17">
        <f t="shared" si="14"/>
        <v>39.651695908228859</v>
      </c>
      <c r="J157" s="16">
        <f xml:space="preserve"> 'INB Plot'!$C$16*($G$2 - I157)</f>
        <v>5735561.5902955979</v>
      </c>
      <c r="K157" s="16">
        <f xml:space="preserve"> 'INB Plot'!$C$17 + A157*'INB Plot'!$C$18</f>
        <v>2350000</v>
      </c>
      <c r="L157" s="16">
        <f t="shared" si="15"/>
        <v>3385561.5902955979</v>
      </c>
    </row>
    <row r="158" spans="1:12" x14ac:dyDescent="0.3">
      <c r="A158">
        <f>'INB Plot'!$C$28 + (ROW() - 52)*'INB Plot'!$C$29</f>
        <v>655</v>
      </c>
      <c r="B158">
        <f xml:space="preserve"> ROUND('INB Plot'!$C$26*A158,0)</f>
        <v>131</v>
      </c>
      <c r="C158">
        <f t="shared" si="16"/>
        <v>524</v>
      </c>
      <c r="D158" s="5">
        <f t="shared" si="8"/>
        <v>4831369.5974752996</v>
      </c>
      <c r="E158" s="5">
        <f t="shared" si="13"/>
        <v>1344254.1733618039</v>
      </c>
      <c r="F158" s="15">
        <f t="shared" si="9"/>
        <v>84.401573603797871</v>
      </c>
      <c r="G158">
        <f t="shared" si="10"/>
        <v>-5.9086843206457331</v>
      </c>
      <c r="H158">
        <f t="shared" si="11"/>
        <v>-39.035558491895443</v>
      </c>
      <c r="I158" s="15">
        <f t="shared" si="14"/>
        <v>39.457330791256695</v>
      </c>
      <c r="J158" s="5">
        <f xml:space="preserve"> 'INB Plot'!$C$16*($G$2 - I158)</f>
        <v>5764716.3578414228</v>
      </c>
      <c r="K158" s="5">
        <f xml:space="preserve"> 'INB Plot'!$C$17 + A158*'INB Plot'!$C$18</f>
        <v>2365000</v>
      </c>
      <c r="L158" s="5">
        <f t="shared" si="15"/>
        <v>3399716.3578414228</v>
      </c>
    </row>
    <row r="159" spans="1:12" x14ac:dyDescent="0.3">
      <c r="A159">
        <f>'INB Plot'!$C$28 + (ROW() - 52)*'INB Plot'!$C$29</f>
        <v>660</v>
      </c>
      <c r="B159">
        <f xml:space="preserve"> ROUND('INB Plot'!$C$26*A159,0)</f>
        <v>132</v>
      </c>
      <c r="C159">
        <f t="shared" si="16"/>
        <v>528</v>
      </c>
      <c r="D159" s="5">
        <f t="shared" si="8"/>
        <v>4821258.7453124933</v>
      </c>
      <c r="E159" s="5">
        <f t="shared" si="13"/>
        <v>1334115.5369363739</v>
      </c>
      <c r="F159" s="15">
        <f t="shared" si="9"/>
        <v>83.940666782309208</v>
      </c>
      <c r="G159">
        <f t="shared" si="10"/>
        <v>-5.4482587300000489</v>
      </c>
      <c r="H159">
        <f t="shared" si="11"/>
        <v>-39.227650758634468</v>
      </c>
      <c r="I159" s="15">
        <f t="shared" si="14"/>
        <v>39.264757293674691</v>
      </c>
      <c r="J159" s="5">
        <f xml:space="preserve"> 'INB Plot'!$C$16*($G$2 - I159)</f>
        <v>5793602.3824787233</v>
      </c>
      <c r="K159" s="5">
        <f xml:space="preserve"> 'INB Plot'!$C$17 + A159*'INB Plot'!$C$18</f>
        <v>2380000</v>
      </c>
      <c r="L159" s="5">
        <f t="shared" si="15"/>
        <v>3413602.3824787233</v>
      </c>
    </row>
    <row r="160" spans="1:12" x14ac:dyDescent="0.3">
      <c r="A160">
        <f>'INB Plot'!$C$28 + (ROW() - 52)*'INB Plot'!$C$29</f>
        <v>665</v>
      </c>
      <c r="B160">
        <f xml:space="preserve"> ROUND('INB Plot'!$C$26*A160,0)</f>
        <v>133</v>
      </c>
      <c r="C160">
        <f t="shared" si="16"/>
        <v>532</v>
      </c>
      <c r="D160" s="5">
        <f t="shared" si="8"/>
        <v>4811299.9360393528</v>
      </c>
      <c r="E160" s="5">
        <f t="shared" si="13"/>
        <v>1324128.6921465644</v>
      </c>
      <c r="F160" s="15">
        <f t="shared" si="9"/>
        <v>83.484755010239041</v>
      </c>
      <c r="G160">
        <f t="shared" si="10"/>
        <v>-4.9928651130226172</v>
      </c>
      <c r="H160">
        <f t="shared" si="11"/>
        <v>-39.41793679098339</v>
      </c>
      <c r="I160" s="15">
        <f t="shared" si="14"/>
        <v>39.073953106233034</v>
      </c>
      <c r="J160" s="5">
        <f xml:space="preserve"> 'INB Plot'!$C$16*($G$2 - I160)</f>
        <v>5822223.0105949724</v>
      </c>
      <c r="K160" s="5">
        <f xml:space="preserve"> 'INB Plot'!$C$17 + A160*'INB Plot'!$C$18</f>
        <v>2395000</v>
      </c>
      <c r="L160" s="5">
        <f t="shared" si="15"/>
        <v>3427223.0105949724</v>
      </c>
    </row>
    <row r="161" spans="1:12" x14ac:dyDescent="0.3">
      <c r="A161">
        <f>'INB Plot'!$C$28 + (ROW() - 52)*'INB Plot'!$C$29</f>
        <v>670</v>
      </c>
      <c r="B161">
        <f xml:space="preserve"> ROUND('INB Plot'!$C$26*A161,0)</f>
        <v>134</v>
      </c>
      <c r="C161">
        <f t="shared" si="16"/>
        <v>536</v>
      </c>
      <c r="D161" s="5">
        <f t="shared" si="8"/>
        <v>4801489.7657105885</v>
      </c>
      <c r="E161" s="5">
        <f t="shared" si="13"/>
        <v>1314290.2554486706</v>
      </c>
      <c r="F161" s="15">
        <f t="shared" si="9"/>
        <v>83.033757780108317</v>
      </c>
      <c r="G161">
        <f t="shared" si="10"/>
        <v>-4.5424214266645606</v>
      </c>
      <c r="H161">
        <f t="shared" si="11"/>
        <v>-39.606440138733319</v>
      </c>
      <c r="I161" s="15">
        <f t="shared" si="14"/>
        <v>38.884896214710437</v>
      </c>
      <c r="J161" s="5">
        <f xml:space="preserve"> 'INB Plot'!$C$16*($G$2 - I161)</f>
        <v>5850581.5443233615</v>
      </c>
      <c r="K161" s="5">
        <f xml:space="preserve"> 'INB Plot'!$C$17 + A161*'INB Plot'!$C$18</f>
        <v>2410000</v>
      </c>
      <c r="L161" s="5">
        <f t="shared" si="15"/>
        <v>3440581.5443233615</v>
      </c>
    </row>
    <row r="162" spans="1:12" x14ac:dyDescent="0.3">
      <c r="A162">
        <f>'INB Plot'!$C$28 + (ROW() - 52)*'INB Plot'!$C$29</f>
        <v>675</v>
      </c>
      <c r="B162">
        <f xml:space="preserve"> ROUND('INB Plot'!$C$26*A162,0)</f>
        <v>135</v>
      </c>
      <c r="C162">
        <f t="shared" si="16"/>
        <v>540</v>
      </c>
      <c r="D162" s="5">
        <f t="shared" si="8"/>
        <v>4791824.931238547</v>
      </c>
      <c r="E162" s="5">
        <f t="shared" si="13"/>
        <v>1304596.9431201862</v>
      </c>
      <c r="F162" s="15">
        <f t="shared" si="9"/>
        <v>82.587596297795812</v>
      </c>
      <c r="G162">
        <f t="shared" si="10"/>
        <v>-4.0968474017806216</v>
      </c>
      <c r="H162">
        <f t="shared" si="11"/>
        <v>-39.793183997780432</v>
      </c>
      <c r="I162" s="15">
        <f t="shared" si="14"/>
        <v>38.697564898234759</v>
      </c>
      <c r="J162" s="5">
        <f xml:space="preserve"> 'INB Plot'!$C$16*($G$2 - I162)</f>
        <v>5878681.2417947128</v>
      </c>
      <c r="K162" s="5">
        <f xml:space="preserve"> 'INB Plot'!$C$17 + A162*'INB Plot'!$C$18</f>
        <v>2425000</v>
      </c>
      <c r="L162" s="5">
        <f t="shared" si="15"/>
        <v>3453681.2417947128</v>
      </c>
    </row>
    <row r="163" spans="1:12" x14ac:dyDescent="0.3">
      <c r="A163">
        <f>'INB Plot'!$C$28 + (ROW() - 52)*'INB Plot'!$C$29</f>
        <v>680</v>
      </c>
      <c r="B163">
        <f xml:space="preserve"> ROUND('INB Plot'!$C$26*A163,0)</f>
        <v>136</v>
      </c>
      <c r="C163">
        <f t="shared" si="16"/>
        <v>544</v>
      </c>
      <c r="D163" s="5">
        <f t="shared" si="8"/>
        <v>4782302.2266852111</v>
      </c>
      <c r="E163" s="5">
        <f t="shared" si="13"/>
        <v>1295045.5676055753</v>
      </c>
      <c r="F163" s="15">
        <f t="shared" si="9"/>
        <v>82.146193437473912</v>
      </c>
      <c r="G163">
        <f t="shared" si="10"/>
        <v>-3.6560644954437862</v>
      </c>
      <c r="H163">
        <f t="shared" si="11"/>
        <v>-39.978191214622512</v>
      </c>
      <c r="I163" s="15">
        <f t="shared" si="14"/>
        <v>38.511937727407613</v>
      </c>
      <c r="J163" s="5">
        <f xml:space="preserve"> 'INB Plot'!$C$16*($G$2 - I163)</f>
        <v>5906525.3174187848</v>
      </c>
      <c r="K163" s="5">
        <f xml:space="preserve"> 'INB Plot'!$C$17 + A163*'INB Plot'!$C$18</f>
        <v>2440000</v>
      </c>
      <c r="L163" s="5">
        <f t="shared" si="15"/>
        <v>3466525.3174187848</v>
      </c>
    </row>
    <row r="164" spans="1:12" x14ac:dyDescent="0.3">
      <c r="A164">
        <f>'INB Plot'!$C$28 + (ROW() - 52)*'INB Plot'!$C$29</f>
        <v>685</v>
      </c>
      <c r="B164">
        <f xml:space="preserve"> ROUND('INB Plot'!$C$26*A164,0)</f>
        <v>137</v>
      </c>
      <c r="C164">
        <f t="shared" si="16"/>
        <v>548</v>
      </c>
      <c r="D164" s="5">
        <f t="shared" si="8"/>
        <v>4772918.5397165958</v>
      </c>
      <c r="E164" s="5">
        <f t="shared" si="13"/>
        <v>1285633.0340214055</v>
      </c>
      <c r="F164" s="15">
        <f t="shared" si="9"/>
        <v>81.709473697947288</v>
      </c>
      <c r="G164">
        <f t="shared" si="10"/>
        <v>-3.2199958447897643</v>
      </c>
      <c r="H164">
        <f t="shared" si="11"/>
        <v>-40.161484290900319</v>
      </c>
      <c r="I164" s="15">
        <f t="shared" si="14"/>
        <v>38.327993562257205</v>
      </c>
      <c r="J164" s="5">
        <f xml:space="preserve"> 'INB Plot'!$C$16*($G$2 - I164)</f>
        <v>5934116.9421913465</v>
      </c>
      <c r="K164" s="5">
        <f xml:space="preserve"> 'INB Plot'!$C$17 + A164*'INB Plot'!$C$18</f>
        <v>2455000</v>
      </c>
      <c r="L164" s="5">
        <f t="shared" si="15"/>
        <v>3479116.9421913465</v>
      </c>
    </row>
    <row r="165" spans="1:12" x14ac:dyDescent="0.3">
      <c r="A165">
        <f>'INB Plot'!$C$28 + (ROW() - 52)*'INB Plot'!$C$29</f>
        <v>690</v>
      </c>
      <c r="B165">
        <f xml:space="preserve"> ROUND('INB Plot'!$C$26*A165,0)</f>
        <v>138</v>
      </c>
      <c r="C165">
        <f t="shared" si="16"/>
        <v>552</v>
      </c>
      <c r="D165" s="5">
        <f t="shared" si="8"/>
        <v>4763670.8482112931</v>
      </c>
      <c r="E165" s="5">
        <f t="shared" si="13"/>
        <v>1276356.3368127961</v>
      </c>
      <c r="F165" s="15">
        <f t="shared" si="9"/>
        <v>81.277363160344663</v>
      </c>
      <c r="G165">
        <f t="shared" si="10"/>
        <v>-2.7885662223341114</v>
      </c>
      <c r="H165">
        <f t="shared" si="11"/>
        <v>-40.343085387978448</v>
      </c>
      <c r="I165" s="15">
        <f t="shared" si="14"/>
        <v>38.145711550032104</v>
      </c>
      <c r="J165" s="5">
        <f xml:space="preserve"> 'INB Plot'!$C$16*($G$2 - I165)</f>
        <v>5961459.2440251112</v>
      </c>
      <c r="K165" s="5">
        <f xml:space="preserve"> 'INB Plot'!$C$17 + A165*'INB Plot'!$C$18</f>
        <v>2470000</v>
      </c>
      <c r="L165" s="5">
        <f t="shared" si="15"/>
        <v>3491459.2440251112</v>
      </c>
    </row>
    <row r="166" spans="1:12" x14ac:dyDescent="0.3">
      <c r="A166">
        <f>'INB Plot'!$C$28 + (ROW() - 52)*'INB Plot'!$C$29</f>
        <v>695</v>
      </c>
      <c r="B166">
        <f xml:space="preserve"> ROUND('INB Plot'!$C$26*A166,0)</f>
        <v>139</v>
      </c>
      <c r="C166">
        <f t="shared" si="16"/>
        <v>556</v>
      </c>
      <c r="D166" s="5">
        <f t="shared" si="8"/>
        <v>4754556.2170154192</v>
      </c>
      <c r="E166" s="5">
        <f t="shared" si="13"/>
        <v>1267212.5565535862</v>
      </c>
      <c r="F166" s="15">
        <f t="shared" si="9"/>
        <v>80.849789447114901</v>
      </c>
      <c r="G166">
        <f t="shared" si="10"/>
        <v>-2.3617019927086744</v>
      </c>
      <c r="H166">
        <f t="shared" si="11"/>
        <v>-40.523016331550366</v>
      </c>
      <c r="I166" s="15">
        <f t="shared" si="14"/>
        <v>37.965071122855861</v>
      </c>
      <c r="J166" s="5">
        <f xml:space="preserve"> 'INB Plot'!$C$16*($G$2 - I166)</f>
        <v>5988555.3081015479</v>
      </c>
      <c r="K166" s="5">
        <f xml:space="preserve"> 'INB Plot'!$C$17 + A166*'INB Plot'!$C$18</f>
        <v>2485000</v>
      </c>
      <c r="L166" s="5">
        <f t="shared" si="15"/>
        <v>3503555.3081015479</v>
      </c>
    </row>
    <row r="167" spans="1:12" x14ac:dyDescent="0.3">
      <c r="A167">
        <f>'INB Plot'!$C$28 + (ROW() - 52)*'INB Plot'!$C$29</f>
        <v>700</v>
      </c>
      <c r="B167">
        <f xml:space="preserve"> ROUND('INB Plot'!$C$26*A167,0)</f>
        <v>140</v>
      </c>
      <c r="C167">
        <f t="shared" si="16"/>
        <v>560</v>
      </c>
      <c r="D167" s="5">
        <f t="shared" si="8"/>
        <v>4745571.7948366301</v>
      </c>
      <c r="E167" s="5">
        <f t="shared" si="13"/>
        <v>1258198.8568830749</v>
      </c>
      <c r="F167" s="15">
        <f t="shared" si="9"/>
        <v>80.426681682281952</v>
      </c>
      <c r="G167">
        <f t="shared" si="10"/>
        <v>-1.9393310707635862</v>
      </c>
      <c r="H167">
        <f t="shared" si="11"/>
        <v>-40.701298616265689</v>
      </c>
      <c r="I167" s="15">
        <f t="shared" si="14"/>
        <v>37.786051995252677</v>
      </c>
      <c r="J167" s="5">
        <f xml:space="preserve"> 'INB Plot'!$C$16*($G$2 - I167)</f>
        <v>6015408.1772420257</v>
      </c>
      <c r="K167" s="5">
        <f xml:space="preserve"> 'INB Plot'!$C$17 + A167*'INB Plot'!$C$18</f>
        <v>2500000</v>
      </c>
      <c r="L167" s="5">
        <f t="shared" si="15"/>
        <v>3515408.1772420257</v>
      </c>
    </row>
    <row r="168" spans="1:12" x14ac:dyDescent="0.3">
      <c r="A168">
        <f>'INB Plot'!$C$28 + (ROW() - 52)*'INB Plot'!$C$29</f>
        <v>705</v>
      </c>
      <c r="B168">
        <f xml:space="preserve"> ROUND('INB Plot'!$C$26*A168,0)</f>
        <v>141</v>
      </c>
      <c r="C168">
        <f t="shared" si="16"/>
        <v>564</v>
      </c>
      <c r="D168" s="5">
        <f t="shared" si="8"/>
        <v>4736714.8112703059</v>
      </c>
      <c r="E168" s="5">
        <f t="shared" si="13"/>
        <v>1249312.4815725735</v>
      </c>
      <c r="F168" s="15">
        <f t="shared" si="9"/>
        <v>80.007970452913852</v>
      </c>
      <c r="G168">
        <f t="shared" si="10"/>
        <v>-1.5213828809854419</v>
      </c>
      <c r="H168">
        <f t="shared" si="11"/>
        <v>-40.87795341036724</v>
      </c>
      <c r="I168" s="15">
        <f t="shared" si="14"/>
        <v>37.60863416156117</v>
      </c>
      <c r="J168" s="5">
        <f xml:space="preserve"> 'INB Plot'!$C$16*($G$2 - I168)</f>
        <v>6042020.8522957517</v>
      </c>
      <c r="K168" s="5">
        <f xml:space="preserve"> 'INB Plot'!$C$17 + A168*'INB Plot'!$C$18</f>
        <v>2515000</v>
      </c>
      <c r="L168" s="5">
        <f t="shared" si="15"/>
        <v>3527020.8522957517</v>
      </c>
    </row>
    <row r="169" spans="1:12" x14ac:dyDescent="0.3">
      <c r="A169">
        <f>'INB Plot'!$C$28 + (ROW() - 52)*'INB Plot'!$C$29</f>
        <v>710</v>
      </c>
      <c r="B169">
        <f xml:space="preserve"> ROUND('INB Plot'!$C$26*A169,0)</f>
        <v>142</v>
      </c>
      <c r="C169">
        <f t="shared" si="16"/>
        <v>568</v>
      </c>
      <c r="D169" s="5">
        <f t="shared" si="8"/>
        <v>4727982.5739513943</v>
      </c>
      <c r="E169" s="5">
        <f t="shared" si="13"/>
        <v>1240550.7517154007</v>
      </c>
      <c r="F169" s="15">
        <f t="shared" si="9"/>
        <v>79.593587771763325</v>
      </c>
      <c r="G169">
        <f t="shared" si="10"/>
        <v>-1.1077883181841059</v>
      </c>
      <c r="H169">
        <f t="shared" si="11"/>
        <v>-41.053001560331893</v>
      </c>
      <c r="I169" s="15">
        <f t="shared" si="14"/>
        <v>37.432797893247326</v>
      </c>
      <c r="J169" s="5">
        <f xml:space="preserve"> 'INB Plot'!$C$16*($G$2 - I169)</f>
        <v>6068396.2925428282</v>
      </c>
      <c r="K169" s="5">
        <f xml:space="preserve"> 'INB Plot'!$C$17 + A169*'INB Plot'!$C$18</f>
        <v>2530000</v>
      </c>
      <c r="L169" s="5">
        <f t="shared" si="15"/>
        <v>3538396.2925428282</v>
      </c>
    </row>
    <row r="170" spans="1:12" x14ac:dyDescent="0.3">
      <c r="A170">
        <f>'INB Plot'!$C$28 + (ROW() - 52)*'INB Plot'!$C$29</f>
        <v>715</v>
      </c>
      <c r="B170">
        <f xml:space="preserve"> ROUND('INB Plot'!$C$26*A170,0)</f>
        <v>143</v>
      </c>
      <c r="C170">
        <f t="shared" si="16"/>
        <v>572</v>
      </c>
      <c r="D170" s="5">
        <f t="shared" si="8"/>
        <v>4719372.4658257542</v>
      </c>
      <c r="E170" s="5">
        <f t="shared" si="13"/>
        <v>1231911.063034304</v>
      </c>
      <c r="F170" s="15">
        <f t="shared" si="9"/>
        <v>79.183467041039194</v>
      </c>
      <c r="G170">
        <f t="shared" si="10"/>
        <v>-0.69847970940145387</v>
      </c>
      <c r="H170">
        <f t="shared" si="11"/>
        <v>-41.226463595510893</v>
      </c>
      <c r="I170" s="15">
        <f t="shared" si="14"/>
        <v>37.258523736126847</v>
      </c>
      <c r="J170" s="5">
        <f xml:space="preserve"> 'INB Plot'!$C$16*($G$2 - I170)</f>
        <v>6094537.4161109002</v>
      </c>
      <c r="K170" s="5">
        <f xml:space="preserve"> 'INB Plot'!$C$17 + A170*'INB Plot'!$C$18</f>
        <v>2545000</v>
      </c>
      <c r="L170" s="5">
        <f t="shared" si="15"/>
        <v>3549537.4161109002</v>
      </c>
    </row>
    <row r="171" spans="1:12" x14ac:dyDescent="0.3">
      <c r="A171">
        <f>'INB Plot'!$C$28 + (ROW() - 52)*'INB Plot'!$C$29</f>
        <v>720</v>
      </c>
      <c r="B171">
        <f xml:space="preserve"> ROUND('INB Plot'!$C$26*A171,0)</f>
        <v>144</v>
      </c>
      <c r="C171">
        <f t="shared" si="16"/>
        <v>576</v>
      </c>
      <c r="D171" s="5">
        <f t="shared" si="8"/>
        <v>4710881.9425351927</v>
      </c>
      <c r="E171" s="5">
        <f t="shared" si="13"/>
        <v>1223390.8833006145</v>
      </c>
      <c r="F171" s="15">
        <f t="shared" si="9"/>
        <v>78.777543017268897</v>
      </c>
      <c r="G171">
        <f t="shared" si="10"/>
        <v>-0.29339077699802374</v>
      </c>
      <c r="H171">
        <f t="shared" si="11"/>
        <v>-41.398359732760127</v>
      </c>
      <c r="I171" s="15">
        <f t="shared" si="14"/>
        <v>37.085792507510746</v>
      </c>
      <c r="J171" s="5">
        <f xml:space="preserve"> 'INB Plot'!$C$16*($G$2 - I171)</f>
        <v>6120447.1004033154</v>
      </c>
      <c r="K171" s="5">
        <f xml:space="preserve"> 'INB Plot'!$C$17 + A171*'INB Plot'!$C$18</f>
        <v>2560000</v>
      </c>
      <c r="L171" s="5">
        <f t="shared" si="15"/>
        <v>3560447.1004033154</v>
      </c>
    </row>
    <row r="172" spans="1:12" x14ac:dyDescent="0.3">
      <c r="A172">
        <f>'INB Plot'!$C$28 + (ROW() - 52)*'INB Plot'!$C$29</f>
        <v>725</v>
      </c>
      <c r="B172">
        <f xml:space="preserve"> ROUND('INB Plot'!$C$26*A172,0)</f>
        <v>145</v>
      </c>
      <c r="C172">
        <f t="shared" si="16"/>
        <v>580</v>
      </c>
      <c r="D172" s="5">
        <f t="shared" si="8"/>
        <v>4702508.5299107078</v>
      </c>
      <c r="E172" s="5">
        <f t="shared" si="13"/>
        <v>1214987.7498597763</v>
      </c>
      <c r="F172" s="15">
        <f t="shared" si="9"/>
        <v>78.375751777215001</v>
      </c>
      <c r="G172">
        <f t="shared" si="10"/>
        <v>0.107543397124374</v>
      </c>
      <c r="H172">
        <f t="shared" si="11"/>
        <v>-41.568709881058254</v>
      </c>
      <c r="I172" s="15">
        <f t="shared" si="14"/>
        <v>36.914585293281121</v>
      </c>
      <c r="J172" s="5">
        <f xml:space="preserve"> 'INB Plot'!$C$16*($G$2 - I172)</f>
        <v>6146128.1825377587</v>
      </c>
      <c r="K172" s="5">
        <f xml:space="preserve"> 'INB Plot'!$C$17 + A172*'INB Plot'!$C$18</f>
        <v>2575000</v>
      </c>
      <c r="L172" s="5">
        <f t="shared" si="15"/>
        <v>3571128.1825377587</v>
      </c>
    </row>
    <row r="173" spans="1:12" x14ac:dyDescent="0.3">
      <c r="A173">
        <f>'INB Plot'!$C$28 + (ROW() - 52)*'INB Plot'!$C$29</f>
        <v>730</v>
      </c>
      <c r="B173">
        <f xml:space="preserve"> ROUND('INB Plot'!$C$26*A173,0)</f>
        <v>146</v>
      </c>
      <c r="C173">
        <f t="shared" si="16"/>
        <v>584</v>
      </c>
      <c r="D173" s="5">
        <f t="shared" si="8"/>
        <v>4694249.8215687498</v>
      </c>
      <c r="E173" s="5">
        <f t="shared" si="13"/>
        <v>1206699.2672581528</v>
      </c>
      <c r="F173" s="15">
        <f t="shared" si="9"/>
        <v>77.978030684808544</v>
      </c>
      <c r="G173">
        <f t="shared" si="10"/>
        <v>0.50438640620467368</v>
      </c>
      <c r="H173">
        <f t="shared" si="11"/>
        <v>-41.737533646104794</v>
      </c>
      <c r="I173" s="15">
        <f t="shared" si="14"/>
        <v>36.744883444908425</v>
      </c>
      <c r="J173" s="5">
        <f xml:space="preserve"> 'INB Plot'!$C$16*($G$2 - I173)</f>
        <v>6171583.4597936636</v>
      </c>
      <c r="K173" s="5">
        <f xml:space="preserve"> 'INB Plot'!$C$17 + A173*'INB Plot'!$C$18</f>
        <v>2590000</v>
      </c>
      <c r="L173" s="5">
        <f t="shared" si="15"/>
        <v>3581583.4597936636</v>
      </c>
    </row>
    <row r="174" spans="1:12" x14ac:dyDescent="0.3">
      <c r="A174">
        <f>'INB Plot'!$C$28 + (ROW() - 52)*'INB Plot'!$C$29</f>
        <v>735</v>
      </c>
      <c r="B174">
        <f xml:space="preserve"> ROUND('INB Plot'!$C$26*A174,0)</f>
        <v>147</v>
      </c>
      <c r="C174">
        <f t="shared" si="16"/>
        <v>588</v>
      </c>
      <c r="D174" s="5">
        <f t="shared" si="8"/>
        <v>4686103.4766055942</v>
      </c>
      <c r="E174" s="5">
        <f t="shared" si="13"/>
        <v>1198523.1049663229</v>
      </c>
      <c r="F174" s="15">
        <f t="shared" si="9"/>
        <v>77.58431835906498</v>
      </c>
      <c r="G174">
        <f t="shared" si="10"/>
        <v>0.89720055224867679</v>
      </c>
      <c r="H174">
        <f t="shared" si="11"/>
        <v>-41.904850334897816</v>
      </c>
      <c r="I174" s="15">
        <f t="shared" si="14"/>
        <v>36.576668576415841</v>
      </c>
      <c r="J174" s="5">
        <f xml:space="preserve"> 'INB Plot'!$C$16*($G$2 - I174)</f>
        <v>6196815.6900675511</v>
      </c>
      <c r="K174" s="5">
        <f xml:space="preserve"> 'INB Plot'!$C$17 + A174*'INB Plot'!$C$18</f>
        <v>2605000</v>
      </c>
      <c r="L174" s="5">
        <f t="shared" si="15"/>
        <v>3591815.6900675511</v>
      </c>
    </row>
    <row r="175" spans="1:12" x14ac:dyDescent="0.3">
      <c r="A175">
        <f>'INB Plot'!$C$28 + (ROW() - 52)*'INB Plot'!$C$29</f>
        <v>740</v>
      </c>
      <c r="B175">
        <f xml:space="preserve"> ROUND('INB Plot'!$C$26*A175,0)</f>
        <v>148</v>
      </c>
      <c r="C175">
        <f t="shared" si="16"/>
        <v>592</v>
      </c>
      <c r="D175" s="5">
        <f t="shared" si="8"/>
        <v>4678067.217385184</v>
      </c>
      <c r="E175" s="5">
        <f t="shared" si="13"/>
        <v>1190456.9951943113</v>
      </c>
      <c r="F175" s="15">
        <f t="shared" si="9"/>
        <v>77.194554642948859</v>
      </c>
      <c r="G175">
        <f t="shared" si="10"/>
        <v>1.2860468786356307</v>
      </c>
      <c r="H175">
        <f t="shared" si="11"/>
        <v>-42.070678960281469</v>
      </c>
      <c r="I175" s="15">
        <f t="shared" si="14"/>
        <v>36.40992256130302</v>
      </c>
      <c r="J175" s="5">
        <f xml:space="preserve"> 'INB Plot'!$C$16*($G$2 - I175)</f>
        <v>6221827.5923344744</v>
      </c>
      <c r="K175" s="5">
        <f xml:space="preserve"> 'INB Plot'!$C$17 + A175*'INB Plot'!$C$18</f>
        <v>2620000</v>
      </c>
      <c r="L175" s="5">
        <f t="shared" si="15"/>
        <v>3601827.5923344744</v>
      </c>
    </row>
    <row r="176" spans="1:12" x14ac:dyDescent="0.3">
      <c r="A176">
        <f>'INB Plot'!$C$28 + (ROW() - 52)*'INB Plot'!$C$29</f>
        <v>745</v>
      </c>
      <c r="B176">
        <f xml:space="preserve"> ROUND('INB Plot'!$C$26*A176,0)</f>
        <v>149</v>
      </c>
      <c r="C176">
        <f t="shared" si="16"/>
        <v>596</v>
      </c>
      <c r="D176" s="5">
        <f t="shared" si="8"/>
        <v>4670138.8274160549</v>
      </c>
      <c r="E176" s="5">
        <f t="shared" si="13"/>
        <v>1182498.7307944524</v>
      </c>
      <c r="F176" s="15">
        <f t="shared" si="9"/>
        <v>76.808680573154959</v>
      </c>
      <c r="G176">
        <f t="shared" si="10"/>
        <v>1.6709852017422975</v>
      </c>
      <c r="H176">
        <f t="shared" si="11"/>
        <v>-42.235038245465574</v>
      </c>
      <c r="I176" s="15">
        <f t="shared" si="14"/>
        <v>36.244627529431682</v>
      </c>
      <c r="J176" s="5">
        <f xml:space="preserve"> 'INB Plot'!$C$16*($G$2 - I176)</f>
        <v>6246621.8471151749</v>
      </c>
      <c r="K176" s="5">
        <f xml:space="preserve"> 'INB Plot'!$C$17 + A176*'INB Plot'!$C$18</f>
        <v>2635000</v>
      </c>
      <c r="L176" s="5">
        <f t="shared" si="15"/>
        <v>3611621.8471151749</v>
      </c>
    </row>
    <row r="177" spans="1:12" x14ac:dyDescent="0.3">
      <c r="A177">
        <f>'INB Plot'!$C$28 + (ROW() - 52)*'INB Plot'!$C$29</f>
        <v>750</v>
      </c>
      <c r="B177">
        <f xml:space="preserve"> ROUND('INB Plot'!$C$26*A177,0)</f>
        <v>150</v>
      </c>
      <c r="C177">
        <f t="shared" si="16"/>
        <v>600</v>
      </c>
      <c r="D177" s="5">
        <f t="shared" si="8"/>
        <v>4662316.1493131798</v>
      </c>
      <c r="E177" s="5">
        <f t="shared" si="13"/>
        <v>1174646.1632478172</v>
      </c>
      <c r="F177" s="15">
        <f t="shared" si="9"/>
        <v>76.42663835077488</v>
      </c>
      <c r="G177">
        <f t="shared" si="10"/>
        <v>2.0520741416179646</v>
      </c>
      <c r="H177">
        <f t="shared" si="11"/>
        <v>-42.397946628509686</v>
      </c>
      <c r="I177" s="15">
        <f t="shared" si="14"/>
        <v>36.080765863883158</v>
      </c>
      <c r="J177" s="5">
        <f xml:space="preserve"> 'INB Plot'!$C$16*($G$2 - I177)</f>
        <v>6271201.096947453</v>
      </c>
      <c r="K177" s="5">
        <f xml:space="preserve"> 'INB Plot'!$C$17 + A177*'INB Plot'!$C$18</f>
        <v>2650000</v>
      </c>
      <c r="L177" s="5">
        <f t="shared" si="15"/>
        <v>3621201.096947453</v>
      </c>
    </row>
    <row r="178" spans="1:12" x14ac:dyDescent="0.3">
      <c r="A178">
        <f>'INB Plot'!$C$28 + (ROW() - 52)*'INB Plot'!$C$29</f>
        <v>755</v>
      </c>
      <c r="B178">
        <f xml:space="preserve"> ROUND('INB Plot'!$C$26*A178,0)</f>
        <v>151</v>
      </c>
      <c r="C178">
        <f t="shared" si="16"/>
        <v>604</v>
      </c>
      <c r="D178" s="5">
        <f t="shared" si="8"/>
        <v>4654597.0828408077</v>
      </c>
      <c r="E178" s="5">
        <f t="shared" si="13"/>
        <v>1166897.2007303406</v>
      </c>
      <c r="F178" s="15">
        <f t="shared" si="9"/>
        <v>76.048371312819143</v>
      </c>
      <c r="G178">
        <f t="shared" si="10"/>
        <v>2.4293711517435099</v>
      </c>
      <c r="H178">
        <f t="shared" si="11"/>
        <v>-42.559422266771179</v>
      </c>
      <c r="I178" s="15">
        <f t="shared" si="14"/>
        <v>35.918320197791473</v>
      </c>
      <c r="J178" s="5">
        <f xml:space="preserve"> 'INB Plot'!$C$16*($G$2 - I178)</f>
        <v>6295567.9468612066</v>
      </c>
      <c r="K178" s="5">
        <f xml:space="preserve"> 'INB Plot'!$C$17 + A178*'INB Plot'!$C$18</f>
        <v>2665000</v>
      </c>
      <c r="L178" s="5">
        <f t="shared" si="15"/>
        <v>3630567.9468612066</v>
      </c>
    </row>
    <row r="179" spans="1:12" x14ac:dyDescent="0.3">
      <c r="A179">
        <f>'INB Plot'!$C$28 + (ROW() - 52)*'INB Plot'!$C$29</f>
        <v>760</v>
      </c>
      <c r="B179">
        <f xml:space="preserve"> ROUND('INB Plot'!$C$26*A179,0)</f>
        <v>152</v>
      </c>
      <c r="C179">
        <f t="shared" si="16"/>
        <v>608</v>
      </c>
      <c r="D179" s="5">
        <f t="shared" si="8"/>
        <v>4646979.5830325447</v>
      </c>
      <c r="E179" s="5">
        <f t="shared" si="13"/>
        <v>1159249.8062549941</v>
      </c>
      <c r="F179" s="15">
        <f t="shared" si="9"/>
        <v>75.673823904566319</v>
      </c>
      <c r="G179">
        <f t="shared" si="10"/>
        <v>2.8029325479075169</v>
      </c>
      <c r="H179">
        <f t="shared" si="11"/>
        <v>-42.719483041314078</v>
      </c>
      <c r="I179" s="15">
        <f t="shared" si="14"/>
        <v>35.757273411159758</v>
      </c>
      <c r="J179" s="5">
        <f xml:space="preserve"> 'INB Plot'!$C$16*($G$2 - I179)</f>
        <v>6319724.9648559634</v>
      </c>
      <c r="K179" s="5">
        <f xml:space="preserve"> 'INB Plot'!$C$17 + A179*'INB Plot'!$C$18</f>
        <v>2680000</v>
      </c>
      <c r="L179" s="5">
        <f t="shared" si="15"/>
        <v>3639724.9648559634</v>
      </c>
    </row>
    <row r="180" spans="1:12" x14ac:dyDescent="0.3">
      <c r="A180">
        <f>'INB Plot'!$C$28 + (ROW() - 52)*'INB Plot'!$C$29</f>
        <v>765</v>
      </c>
      <c r="B180">
        <f xml:space="preserve"> ROUND('INB Plot'!$C$26*A180,0)</f>
        <v>153</v>
      </c>
      <c r="C180">
        <f t="shared" si="16"/>
        <v>612</v>
      </c>
      <c r="D180" s="5">
        <f t="shared" ref="D180:D243" si="17" xml:space="preserve"> POWER($B$2,2)*$B$5*$B$6*($B$5+$B$6+B180)/(POWER($B$5+$B$6,2)*($B$5+$B$6+1)*B180)+POWER($C$2,2)*$B$7*$B$8*($B$7+$B$8+C180)/(POWER($B$7+$B$8,2)*($B$7+$B$8+1)*C180)</f>
        <v>4639461.6583851743</v>
      </c>
      <c r="E180" s="5">
        <f t="shared" si="13"/>
        <v>1151701.9958865389</v>
      </c>
      <c r="F180" s="15">
        <f t="shared" ref="F180:F243" si="18" xml:space="preserve"> E180*SQRT($F$2/(2*PI()))*EXP(-POWER($E$2,2)/(2*$F$2))/D180</f>
        <v>75.302941652711127</v>
      </c>
      <c r="G180">
        <f t="shared" ref="G180:G243" si="19" xml:space="preserve"> -$E$2*NORMDIST(-$E$2/SQRT($F$2),0,1,1) + POWER($F$2,3/2)*EXP( -POWER($E$2,2)/(2*$F$2) ) / (D180*SQRT(2*PI()))</f>
        <v>3.1728135362274941</v>
      </c>
      <c r="H180">
        <f t="shared" ref="H180:H243" si="20" xml:space="preserve"> $E$2*NORMDIST(-$E$2*SQRT(D180)/$F$2,0,1,1) - $F$2*EXP(-POWER($E$2,2)*D180/(2*POWER($F$2,2)))/(SQRT(2*PI()*D180))</f>
        <v>-42.878146561273837</v>
      </c>
      <c r="I180" s="15">
        <f t="shared" si="14"/>
        <v>35.597608627664783</v>
      </c>
      <c r="J180" s="5">
        <f xml:space="preserve"> 'INB Plot'!$C$16*($G$2 - I180)</f>
        <v>6343674.6823802097</v>
      </c>
      <c r="K180" s="5">
        <f xml:space="preserve"> 'INB Plot'!$C$17 + A180*'INB Plot'!$C$18</f>
        <v>2695000</v>
      </c>
      <c r="L180" s="5">
        <f t="shared" si="15"/>
        <v>3648674.6823802097</v>
      </c>
    </row>
    <row r="181" spans="1:12" x14ac:dyDescent="0.3">
      <c r="A181">
        <f>'INB Plot'!$C$28 + (ROW() - 52)*'INB Plot'!$C$29</f>
        <v>770</v>
      </c>
      <c r="B181">
        <f xml:space="preserve"> ROUND('INB Plot'!$C$26*A181,0)</f>
        <v>154</v>
      </c>
      <c r="C181">
        <f t="shared" si="16"/>
        <v>616</v>
      </c>
      <c r="D181" s="5">
        <f t="shared" si="17"/>
        <v>4632041.3691228349</v>
      </c>
      <c r="E181" s="5">
        <f t="shared" ref="E181:E244" si="21" xml:space="preserve"> POWER($B$2,2)*$B$5*$B$6/(POWER($B$5+$B$6,2)*(B181+1))+POWER($C$2,2)*$B$7*$B$8/(POWER($B$7+$B$8,2)*(C181+1))</f>
        <v>1144251.8370255711</v>
      </c>
      <c r="F181" s="15">
        <f t="shared" si="18"/>
        <v>74.935671139285219</v>
      </c>
      <c r="G181">
        <f t="shared" si="19"/>
        <v>3.539068240348314</v>
      </c>
      <c r="H181">
        <f t="shared" si="20"/>
        <v>-43.035430168182131</v>
      </c>
      <c r="I181" s="15">
        <f t="shared" ref="I181:I244" si="22">F181+G181+H181</f>
        <v>35.439309211451402</v>
      </c>
      <c r="J181" s="5">
        <f xml:space="preserve"> 'INB Plot'!$C$16*($G$2 - I181)</f>
        <v>6367419.5948122172</v>
      </c>
      <c r="K181" s="5">
        <f xml:space="preserve"> 'INB Plot'!$C$17 + A181*'INB Plot'!$C$18</f>
        <v>2710000</v>
      </c>
      <c r="L181" s="5">
        <f t="shared" ref="L181:L244" si="23" xml:space="preserve"> J181 - K181</f>
        <v>3657419.5948122172</v>
      </c>
    </row>
    <row r="182" spans="1:12" x14ac:dyDescent="0.3">
      <c r="A182">
        <f>'INB Plot'!$C$28 + (ROW() - 52)*'INB Plot'!$C$29</f>
        <v>775</v>
      </c>
      <c r="B182">
        <f xml:space="preserve"> ROUND('INB Plot'!$C$26*A182,0)</f>
        <v>155</v>
      </c>
      <c r="C182">
        <f t="shared" si="16"/>
        <v>620</v>
      </c>
      <c r="D182" s="5">
        <f t="shared" si="17"/>
        <v>4624716.8255283963</v>
      </c>
      <c r="E182" s="5">
        <f t="shared" si="21"/>
        <v>1136897.4467587424</v>
      </c>
      <c r="F182" s="15">
        <f t="shared" si="18"/>
        <v>74.571959976324948</v>
      </c>
      <c r="G182">
        <f t="shared" si="19"/>
        <v>3.9017497278435087</v>
      </c>
      <c r="H182">
        <f t="shared" si="20"/>
        <v>-43.191350940241648</v>
      </c>
      <c r="I182" s="15">
        <f t="shared" si="22"/>
        <v>35.282358763926808</v>
      </c>
      <c r="J182" s="5">
        <f xml:space="preserve"> 'INB Plot'!$C$16*($G$2 - I182)</f>
        <v>6390962.1619409062</v>
      </c>
      <c r="K182" s="5">
        <f xml:space="preserve"> 'INB Plot'!$C$17 + A182*'INB Plot'!$C$18</f>
        <v>2725000</v>
      </c>
      <c r="L182" s="5">
        <f t="shared" si="23"/>
        <v>3665962.1619409062</v>
      </c>
    </row>
    <row r="183" spans="1:12" x14ac:dyDescent="0.3">
      <c r="A183">
        <f>'INB Plot'!$C$28 + (ROW() - 52)*'INB Plot'!$C$29</f>
        <v>780</v>
      </c>
      <c r="B183">
        <f xml:space="preserve"> ROUND('INB Plot'!$C$26*A183,0)</f>
        <v>156</v>
      </c>
      <c r="C183">
        <f t="shared" si="16"/>
        <v>624</v>
      </c>
      <c r="D183" s="5">
        <f t="shared" si="17"/>
        <v>4617486.1863390151</v>
      </c>
      <c r="E183" s="5">
        <f t="shared" si="21"/>
        <v>1129636.9902721976</v>
      </c>
      <c r="F183" s="15">
        <f t="shared" si="18"/>
        <v>74.211756781261499</v>
      </c>
      <c r="G183">
        <f t="shared" si="19"/>
        <v>4.2609100358484397</v>
      </c>
      <c r="H183">
        <f t="shared" si="20"/>
        <v>-43.345925696556066</v>
      </c>
      <c r="I183" s="15">
        <f t="shared" si="22"/>
        <v>35.126741120553874</v>
      </c>
      <c r="J183" s="5">
        <f xml:space="preserve"> 'INB Plot'!$C$16*($G$2 - I183)</f>
        <v>6414304.808446846</v>
      </c>
      <c r="K183" s="5">
        <f xml:space="preserve"> 'INB Plot'!$C$17 + A183*'INB Plot'!$C$18</f>
        <v>2740000</v>
      </c>
      <c r="L183" s="5">
        <f t="shared" si="23"/>
        <v>3674304.808446846</v>
      </c>
    </row>
    <row r="184" spans="1:12" x14ac:dyDescent="0.3">
      <c r="A184">
        <f>'INB Plot'!$C$28 + (ROW() - 52)*'INB Plot'!$C$29</f>
        <v>785</v>
      </c>
      <c r="B184">
        <f xml:space="preserve"> ROUND('INB Plot'!$C$26*A184,0)</f>
        <v>157</v>
      </c>
      <c r="C184">
        <f t="shared" si="16"/>
        <v>628</v>
      </c>
      <c r="D184" s="5">
        <f t="shared" si="17"/>
        <v>4610347.6572030019</v>
      </c>
      <c r="E184" s="5">
        <f t="shared" si="21"/>
        <v>1122468.6793254197</v>
      </c>
      <c r="F184" s="15">
        <f t="shared" si="18"/>
        <v>73.855011153009343</v>
      </c>
      <c r="G184">
        <f t="shared" si="19"/>
        <v>4.6166001959499567</v>
      </c>
      <c r="H184">
        <f t="shared" si="20"/>
        <v>-43.499171001310344</v>
      </c>
      <c r="I184" s="15">
        <f t="shared" si="22"/>
        <v>34.972440347648956</v>
      </c>
      <c r="J184" s="5">
        <f xml:space="preserve"> 'INB Plot'!$C$16*($G$2 - I184)</f>
        <v>6437449.9243825842</v>
      </c>
      <c r="K184" s="5">
        <f xml:space="preserve"> 'INB Plot'!$C$17 + A184*'INB Plot'!$C$18</f>
        <v>2755000</v>
      </c>
      <c r="L184" s="5">
        <f t="shared" si="23"/>
        <v>3682449.9243825842</v>
      </c>
    </row>
    <row r="185" spans="1:12" x14ac:dyDescent="0.3">
      <c r="A185">
        <f>'INB Plot'!$C$28 + (ROW() - 52)*'INB Plot'!$C$29</f>
        <v>790</v>
      </c>
      <c r="B185">
        <f xml:space="preserve"> ROUND('INB Plot'!$C$26*A185,0)</f>
        <v>158</v>
      </c>
      <c r="C185">
        <f t="shared" si="16"/>
        <v>632</v>
      </c>
      <c r="D185" s="5">
        <f t="shared" si="17"/>
        <v>4603299.4891952919</v>
      </c>
      <c r="E185" s="5">
        <f t="shared" si="21"/>
        <v>1115390.7707828183</v>
      </c>
      <c r="F185" s="15">
        <f t="shared" si="18"/>
        <v>73.501673648730716</v>
      </c>
      <c r="G185">
        <f t="shared" si="19"/>
        <v>4.9688702583582369</v>
      </c>
      <c r="H185">
        <f t="shared" si="20"/>
        <v>-43.651103167900771</v>
      </c>
      <c r="I185" s="15">
        <f t="shared" si="22"/>
        <v>34.819440739188181</v>
      </c>
      <c r="J185" s="5">
        <f xml:space="preserve"> 'INB Plot'!$C$16*($G$2 - I185)</f>
        <v>6460399.8656516997</v>
      </c>
      <c r="K185" s="5">
        <f xml:space="preserve"> 'INB Plot'!$C$17 + A185*'INB Plot'!$C$18</f>
        <v>2770000</v>
      </c>
      <c r="L185" s="5">
        <f t="shared" si="23"/>
        <v>3690399.8656516997</v>
      </c>
    </row>
    <row r="186" spans="1:12" x14ac:dyDescent="0.3">
      <c r="A186">
        <f>'INB Plot'!$C$28 + (ROW() - 52)*'INB Plot'!$C$29</f>
        <v>795</v>
      </c>
      <c r="B186">
        <f xml:space="preserve"> ROUND('INB Plot'!$C$26*A186,0)</f>
        <v>159</v>
      </c>
      <c r="C186">
        <f t="shared" si="16"/>
        <v>636</v>
      </c>
      <c r="D186" s="5">
        <f t="shared" si="17"/>
        <v>4596339.977388937</v>
      </c>
      <c r="E186" s="5">
        <f t="shared" si="21"/>
        <v>1108401.5652005277</v>
      </c>
      <c r="F186" s="15">
        <f t="shared" si="18"/>
        <v>73.151695761253535</v>
      </c>
      <c r="G186">
        <f t="shared" si="19"/>
        <v>5.3177693153846235</v>
      </c>
      <c r="H186">
        <f t="shared" si="20"/>
        <v>-43.801738263013789</v>
      </c>
      <c r="I186" s="15">
        <f t="shared" si="22"/>
        <v>34.66772681362437</v>
      </c>
      <c r="J186" s="5">
        <f xml:space="preserve"> 'INB Plot'!$C$16*($G$2 - I186)</f>
        <v>6483156.9544862714</v>
      </c>
      <c r="K186" s="5">
        <f xml:space="preserve"> 'INB Plot'!$C$17 + A186*'INB Plot'!$C$18</f>
        <v>2785000</v>
      </c>
      <c r="L186" s="5">
        <f t="shared" si="23"/>
        <v>3698156.9544862714</v>
      </c>
    </row>
    <row r="187" spans="1:12" x14ac:dyDescent="0.3">
      <c r="A187">
        <f>'INB Plot'!$C$28 + (ROW() - 52)*'INB Plot'!$C$29</f>
        <v>800</v>
      </c>
      <c r="B187">
        <f xml:space="preserve"> ROUND('INB Plot'!$C$26*A187,0)</f>
        <v>160</v>
      </c>
      <c r="C187">
        <f t="shared" si="16"/>
        <v>640</v>
      </c>
      <c r="D187" s="5">
        <f t="shared" si="17"/>
        <v>4589467.4594801618</v>
      </c>
      <c r="E187" s="5">
        <f t="shared" si="21"/>
        <v>1101499.4054660054</v>
      </c>
      <c r="F187" s="15">
        <f t="shared" si="18"/>
        <v>72.805029897122026</v>
      </c>
      <c r="G187">
        <f t="shared" si="19"/>
        <v>5.6633455242487969</v>
      </c>
      <c r="H187">
        <f t="shared" si="20"/>
        <v>-43.951092110653065</v>
      </c>
      <c r="I187" s="15">
        <f t="shared" si="22"/>
        <v>34.517283310717758</v>
      </c>
      <c r="J187" s="5">
        <f xml:space="preserve"> 'INB Plot'!$C$16*($G$2 - I187)</f>
        <v>6505723.479922263</v>
      </c>
      <c r="K187" s="5">
        <f xml:space="preserve"> 'INB Plot'!$C$17 + A187*'INB Plot'!$C$18</f>
        <v>2800000</v>
      </c>
      <c r="L187" s="5">
        <f t="shared" si="23"/>
        <v>3705723.479922263</v>
      </c>
    </row>
    <row r="188" spans="1:12" x14ac:dyDescent="0.3">
      <c r="A188">
        <f>'INB Plot'!$C$28 + (ROW() - 52)*'INB Plot'!$C$29</f>
        <v>805</v>
      </c>
      <c r="B188">
        <f xml:space="preserve"> ROUND('INB Plot'!$C$26*A188,0)</f>
        <v>161</v>
      </c>
      <c r="C188">
        <f t="shared" si="16"/>
        <v>644</v>
      </c>
      <c r="D188" s="5">
        <f t="shared" si="17"/>
        <v>4582680.3144646632</v>
      </c>
      <c r="E188" s="5">
        <f t="shared" si="21"/>
        <v>1094682.6754881488</v>
      </c>
      <c r="F188" s="15">
        <f t="shared" si="18"/>
        <v>72.46162935525912</v>
      </c>
      <c r="G188">
        <f t="shared" si="19"/>
        <v>6.0056461292375047</v>
      </c>
      <c r="H188">
        <f t="shared" si="20"/>
        <v>-44.099180296113303</v>
      </c>
      <c r="I188" s="15">
        <f t="shared" si="22"/>
        <v>34.368095188383322</v>
      </c>
      <c r="J188" s="5">
        <f xml:space="preserve"> 'INB Plot'!$C$16*($G$2 - I188)</f>
        <v>6528101.6982724285</v>
      </c>
      <c r="K188" s="5">
        <f xml:space="preserve"> 'INB Plot'!$C$17 + A188*'INB Plot'!$C$18</f>
        <v>2815000</v>
      </c>
      <c r="L188" s="5">
        <f t="shared" si="23"/>
        <v>3713101.6982724285</v>
      </c>
    </row>
    <row r="189" spans="1:12" x14ac:dyDescent="0.3">
      <c r="A189">
        <f>'INB Plot'!$C$28 + (ROW() - 52)*'INB Plot'!$C$29</f>
        <v>810</v>
      </c>
      <c r="B189">
        <f xml:space="preserve"> ROUND('INB Plot'!$C$26*A189,0)</f>
        <v>162</v>
      </c>
      <c r="C189" s="13">
        <f t="shared" si="16"/>
        <v>648</v>
      </c>
      <c r="D189" s="16">
        <f t="shared" si="17"/>
        <v>4575976.9613629365</v>
      </c>
      <c r="E189" s="16">
        <f t="shared" si="21"/>
        <v>1087949.7989357496</v>
      </c>
      <c r="F189" s="17">
        <f t="shared" si="18"/>
        <v>72.121448306221509</v>
      </c>
      <c r="G189" s="13">
        <f t="shared" si="19"/>
        <v>6.3447174832357405</v>
      </c>
      <c r="H189" s="13">
        <f t="shared" si="20"/>
        <v>-44.24601816990031</v>
      </c>
      <c r="I189" s="17">
        <f t="shared" si="22"/>
        <v>34.22014761955694</v>
      </c>
      <c r="J189" s="16">
        <f xml:space="preserve"> 'INB Plot'!$C$16*($G$2 - I189)</f>
        <v>6550293.833596386</v>
      </c>
      <c r="K189" s="16">
        <f xml:space="preserve"> 'INB Plot'!$C$17 + A189*'INB Plot'!$C$18</f>
        <v>2830000</v>
      </c>
      <c r="L189" s="16">
        <f t="shared" si="23"/>
        <v>3720293.833596386</v>
      </c>
    </row>
    <row r="190" spans="1:12" x14ac:dyDescent="0.3">
      <c r="A190">
        <f>'INB Plot'!$C$28 + (ROW() - 52)*'INB Plot'!$C$29</f>
        <v>815</v>
      </c>
      <c r="B190">
        <f xml:space="preserve"> ROUND('INB Plot'!$C$26*A190,0)</f>
        <v>163</v>
      </c>
      <c r="C190" s="13">
        <f t="shared" si="16"/>
        <v>652</v>
      </c>
      <c r="D190" s="16">
        <f t="shared" si="17"/>
        <v>4569355.8579925187</v>
      </c>
      <c r="E190" s="16">
        <f t="shared" si="21"/>
        <v>1081299.2380222201</v>
      </c>
      <c r="F190" s="17">
        <f t="shared" si="18"/>
        <v>71.784441772027762</v>
      </c>
      <c r="G190" s="13">
        <f t="shared" si="19"/>
        <v>6.6806050686518574</v>
      </c>
      <c r="H190" s="13">
        <f t="shared" si="20"/>
        <v>-44.391620851598901</v>
      </c>
      <c r="I190" s="17">
        <f t="shared" si="22"/>
        <v>34.073425989080718</v>
      </c>
      <c r="J190" s="16">
        <f xml:space="preserve"> 'INB Plot'!$C$16*($G$2 - I190)</f>
        <v>6572302.0781678194</v>
      </c>
      <c r="K190" s="16">
        <f xml:space="preserve"> 'INB Plot'!$C$17 + A190*'INB Plot'!$C$18</f>
        <v>2845000</v>
      </c>
      <c r="L190" s="16">
        <f t="shared" si="23"/>
        <v>3727302.0781678194</v>
      </c>
    </row>
    <row r="191" spans="1:12" x14ac:dyDescent="0.3">
      <c r="A191">
        <f>'INB Plot'!$C$28 + (ROW() - 52)*'INB Plot'!$C$29</f>
        <v>820</v>
      </c>
      <c r="B191">
        <f xml:space="preserve"> ROUND('INB Plot'!$C$26*A191,0)</f>
        <v>164</v>
      </c>
      <c r="C191">
        <f t="shared" si="16"/>
        <v>656</v>
      </c>
      <c r="D191" s="5">
        <f t="shared" si="17"/>
        <v>4562815.4997851551</v>
      </c>
      <c r="E191" s="5">
        <f t="shared" si="21"/>
        <v>1074729.4923346252</v>
      </c>
      <c r="F191" s="15">
        <f t="shared" si="18"/>
        <v>71.450565606541772</v>
      </c>
      <c r="G191">
        <f t="shared" si="19"/>
        <v>7.013353517755661</v>
      </c>
      <c r="H191">
        <f t="shared" si="20"/>
        <v>-44.536003233683061</v>
      </c>
      <c r="I191" s="15">
        <f t="shared" si="22"/>
        <v>33.927915890614372</v>
      </c>
      <c r="J191" s="5">
        <f xml:space="preserve"> 'INB Plot'!$C$16*($G$2 - I191)</f>
        <v>6594128.5929377712</v>
      </c>
      <c r="K191" s="5">
        <f xml:space="preserve"> 'INB Plot'!$C$17 + A191*'INB Plot'!$C$18</f>
        <v>2860000</v>
      </c>
      <c r="L191" s="5">
        <f t="shared" si="23"/>
        <v>3734128.5929377712</v>
      </c>
    </row>
    <row r="192" spans="1:12" x14ac:dyDescent="0.3">
      <c r="A192">
        <f>'INB Plot'!$C$28 + (ROW() - 52)*'INB Plot'!$C$29</f>
        <v>825</v>
      </c>
      <c r="B192">
        <f xml:space="preserve"> ROUND('INB Plot'!$C$26*A192,0)</f>
        <v>165</v>
      </c>
      <c r="C192">
        <f t="shared" si="16"/>
        <v>660</v>
      </c>
      <c r="D192" s="5">
        <f t="shared" si="17"/>
        <v>4556354.4186469717</v>
      </c>
      <c r="E192" s="5">
        <f t="shared" si="21"/>
        <v>1068239.0977051428</v>
      </c>
      <c r="F192" s="15">
        <f t="shared" si="18"/>
        <v>71.119776476393554</v>
      </c>
      <c r="G192">
        <f t="shared" si="19"/>
        <v>7.3430066324491747</v>
      </c>
      <c r="H192">
        <f t="shared" si="20"/>
        <v>-44.679179985274459</v>
      </c>
      <c r="I192" s="15">
        <f t="shared" si="22"/>
        <v>33.78360312356827</v>
      </c>
      <c r="J192" s="5">
        <f xml:space="preserve"> 'INB Plot'!$C$16*($G$2 - I192)</f>
        <v>6615775.5079946863</v>
      </c>
      <c r="K192" s="5">
        <f xml:space="preserve"> 'INB Plot'!$C$17 + A192*'INB Plot'!$C$18</f>
        <v>2875000</v>
      </c>
      <c r="L192" s="5">
        <f t="shared" si="23"/>
        <v>3740775.5079946863</v>
      </c>
    </row>
    <row r="193" spans="1:12" x14ac:dyDescent="0.3">
      <c r="A193">
        <f>'INB Plot'!$C$28 + (ROW() - 52)*'INB Plot'!$C$29</f>
        <v>830</v>
      </c>
      <c r="B193">
        <f xml:space="preserve"> ROUND('INB Plot'!$C$26*A193,0)</f>
        <v>166</v>
      </c>
      <c r="C193">
        <f t="shared" si="16"/>
        <v>664</v>
      </c>
      <c r="D193" s="5">
        <f t="shared" si="17"/>
        <v>4549971.1818598509</v>
      </c>
      <c r="E193" s="5">
        <f t="shared" si="21"/>
        <v>1061826.6251231728</v>
      </c>
      <c r="F193" s="15">
        <f t="shared" si="18"/>
        <v>70.792031842420471</v>
      </c>
      <c r="G193">
        <f t="shared" si="19"/>
        <v>7.669607403488186</v>
      </c>
      <c r="H193">
        <f t="shared" si="20"/>
        <v>-44.821165555845283</v>
      </c>
      <c r="I193" s="15">
        <f t="shared" si="22"/>
        <v>33.640473690063374</v>
      </c>
      <c r="J193" s="5">
        <f xml:space="preserve"> 'INB Plot'!$C$16*($G$2 - I193)</f>
        <v>6637244.9230204215</v>
      </c>
      <c r="K193" s="5">
        <f xml:space="preserve"> 'INB Plot'!$C$17 + A193*'INB Plot'!$C$18</f>
        <v>2890000</v>
      </c>
      <c r="L193" s="5">
        <f t="shared" si="23"/>
        <v>3747244.9230204215</v>
      </c>
    </row>
    <row r="194" spans="1:12" x14ac:dyDescent="0.3">
      <c r="A194">
        <f>'INB Plot'!$C$28 + (ROW() - 52)*'INB Plot'!$C$29</f>
        <v>835</v>
      </c>
      <c r="B194">
        <f xml:space="preserve"> ROUND('INB Plot'!$C$26*A194,0)</f>
        <v>167</v>
      </c>
      <c r="C194">
        <f t="shared" si="16"/>
        <v>668</v>
      </c>
      <c r="D194" s="5">
        <f t="shared" si="17"/>
        <v>4543664.3910222761</v>
      </c>
      <c r="E194" s="5">
        <f t="shared" si="21"/>
        <v>1055490.6796863959</v>
      </c>
      <c r="F194" s="15">
        <f t="shared" si="18"/>
        <v>70.467289941612677</v>
      </c>
      <c r="G194">
        <f t="shared" si="19"/>
        <v>7.9931980291719356</v>
      </c>
      <c r="H194">
        <f t="shared" si="20"/>
        <v>-44.961974178865319</v>
      </c>
      <c r="I194" s="15">
        <f t="shared" si="22"/>
        <v>33.498513791919294</v>
      </c>
      <c r="J194" s="5">
        <f xml:space="preserve"> 'INB Plot'!$C$16*($G$2 - I194)</f>
        <v>6658538.9077420328</v>
      </c>
      <c r="K194" s="5">
        <f xml:space="preserve"> 'INB Plot'!$C$17 + A194*'INB Plot'!$C$18</f>
        <v>2905000</v>
      </c>
      <c r="L194" s="5">
        <f t="shared" si="23"/>
        <v>3753538.9077420328</v>
      </c>
    </row>
    <row r="195" spans="1:12" x14ac:dyDescent="0.3">
      <c r="A195">
        <f>'INB Plot'!$C$28 + (ROW() - 52)*'INB Plot'!$C$29</f>
        <v>840</v>
      </c>
      <c r="B195">
        <f xml:space="preserve"> ROUND('INB Plot'!$C$26*A195,0)</f>
        <v>168</v>
      </c>
      <c r="C195">
        <f t="shared" si="16"/>
        <v>672</v>
      </c>
      <c r="D195" s="5">
        <f t="shared" si="17"/>
        <v>4537432.6810280057</v>
      </c>
      <c r="E195" s="5">
        <f t="shared" si="21"/>
        <v>1049229.8995891651</v>
      </c>
      <c r="F195" s="15">
        <f t="shared" si="18"/>
        <v>70.145509769546479</v>
      </c>
      <c r="G195">
        <f t="shared" si="19"/>
        <v>8.31381993351917</v>
      </c>
      <c r="H195">
        <f t="shared" si="20"/>
        <v>-45.101619875395187</v>
      </c>
      <c r="I195" s="15">
        <f t="shared" si="22"/>
        <v>33.357709827670462</v>
      </c>
      <c r="J195" s="5">
        <f xml:space="preserve"> 'INB Plot'!$C$16*($G$2 - I195)</f>
        <v>6679659.5023793578</v>
      </c>
      <c r="K195" s="5">
        <f xml:space="preserve"> 'INB Plot'!$C$17 + A195*'INB Plot'!$C$18</f>
        <v>2920000</v>
      </c>
      <c r="L195" s="5">
        <f t="shared" si="23"/>
        <v>3759659.5023793578</v>
      </c>
    </row>
    <row r="196" spans="1:12" x14ac:dyDescent="0.3">
      <c r="A196">
        <f>'INB Plot'!$C$28 + (ROW() - 52)*'INB Plot'!$C$29</f>
        <v>845</v>
      </c>
      <c r="B196">
        <f xml:space="preserve"> ROUND('INB Plot'!$C$26*A196,0)</f>
        <v>169</v>
      </c>
      <c r="C196">
        <f t="shared" si="16"/>
        <v>676</v>
      </c>
      <c r="D196" s="5">
        <f t="shared" si="17"/>
        <v>4531274.7190810051</v>
      </c>
      <c r="E196" s="5">
        <f t="shared" si="21"/>
        <v>1043042.955146688</v>
      </c>
      <c r="F196" s="15">
        <f t="shared" si="18"/>
        <v>69.826651063291095</v>
      </c>
      <c r="G196">
        <f t="shared" si="19"/>
        <v>8.6315137839454223</v>
      </c>
      <c r="H196">
        <f t="shared" si="20"/>
        <v>-45.240116457624538</v>
      </c>
      <c r="I196" s="15">
        <f t="shared" si="22"/>
        <v>33.21804838961198</v>
      </c>
      <c r="J196" s="5">
        <f xml:space="preserve"> 'INB Plot'!$C$16*($G$2 - I196)</f>
        <v>6700608.7180881305</v>
      </c>
      <c r="K196" s="5">
        <f xml:space="preserve"> 'INB Plot'!$C$17 + A196*'INB Plot'!$C$18</f>
        <v>2935000</v>
      </c>
      <c r="L196" s="5">
        <f t="shared" si="23"/>
        <v>3765608.7180881305</v>
      </c>
    </row>
    <row r="197" spans="1:12" x14ac:dyDescent="0.3">
      <c r="A197">
        <f>'INB Plot'!$C$28 + (ROW() - 52)*'INB Plot'!$C$29</f>
        <v>850</v>
      </c>
      <c r="B197">
        <f xml:space="preserve"> ROUND('INB Plot'!$C$26*A197,0)</f>
        <v>170</v>
      </c>
      <c r="C197">
        <f t="shared" si="16"/>
        <v>680</v>
      </c>
      <c r="D197" s="5">
        <f t="shared" si="17"/>
        <v>4525189.2037451454</v>
      </c>
      <c r="E197" s="5">
        <f t="shared" si="21"/>
        <v>1036928.5478535332</v>
      </c>
      <c r="F197" s="15">
        <f t="shared" si="18"/>
        <v>69.510674284773444</v>
      </c>
      <c r="G197">
        <f t="shared" si="19"/>
        <v>8.9463195084586857</v>
      </c>
      <c r="H197">
        <f t="shared" si="20"/>
        <v>-45.377477532354504</v>
      </c>
      <c r="I197" s="15">
        <f t="shared" si="22"/>
        <v>33.079516260877625</v>
      </c>
      <c r="J197" s="5">
        <f xml:space="preserve"> 'INB Plot'!$C$16*($G$2 - I197)</f>
        <v>6721388.5373982834</v>
      </c>
      <c r="K197" s="5">
        <f xml:space="preserve"> 'INB Plot'!$C$17 + A197*'INB Plot'!$C$18</f>
        <v>2950000</v>
      </c>
      <c r="L197" s="5">
        <f t="shared" si="23"/>
        <v>3771388.5373982834</v>
      </c>
    </row>
    <row r="198" spans="1:12" x14ac:dyDescent="0.3">
      <c r="A198">
        <f>'INB Plot'!$C$28 + (ROW() - 52)*'INB Plot'!$C$29</f>
        <v>855</v>
      </c>
      <c r="B198">
        <f xml:space="preserve"> ROUND('INB Plot'!$C$26*A198,0)</f>
        <v>171</v>
      </c>
      <c r="C198">
        <f t="shared" si="16"/>
        <v>684</v>
      </c>
      <c r="D198" s="5">
        <f t="shared" si="17"/>
        <v>4519174.8640272496</v>
      </c>
      <c r="E198" s="5">
        <f t="shared" si="21"/>
        <v>1030885.4094750573</v>
      </c>
      <c r="F198" s="15">
        <f t="shared" si="18"/>
        <v>69.197540604587047</v>
      </c>
      <c r="G198">
        <f t="shared" si="19"/>
        <v>9.2582763123880909</v>
      </c>
      <c r="H198">
        <f t="shared" si="20"/>
        <v>-45.513716504427322</v>
      </c>
      <c r="I198" s="15">
        <f t="shared" si="22"/>
        <v>32.942100412547816</v>
      </c>
      <c r="J198" s="5">
        <f xml:space="preserve"> 'INB Plot'!$C$16*($G$2 - I198)</f>
        <v>6742000.9146477543</v>
      </c>
      <c r="K198" s="5">
        <f xml:space="preserve"> 'INB Plot'!$C$17 + A198*'INB Plot'!$C$18</f>
        <v>2965000</v>
      </c>
      <c r="L198" s="5">
        <f t="shared" si="23"/>
        <v>3777000.9146477543</v>
      </c>
    </row>
    <row r="199" spans="1:12" x14ac:dyDescent="0.3">
      <c r="A199">
        <f>'INB Plot'!$C$28 + (ROW() - 52)*'INB Plot'!$C$29</f>
        <v>860</v>
      </c>
      <c r="B199">
        <f xml:space="preserve"> ROUND('INB Plot'!$C$26*A199,0)</f>
        <v>172</v>
      </c>
      <c r="C199">
        <f t="shared" si="16"/>
        <v>688</v>
      </c>
      <c r="D199" s="5">
        <f t="shared" si="17"/>
        <v>4513230.4584921189</v>
      </c>
      <c r="E199" s="5">
        <f t="shared" si="21"/>
        <v>1024912.3011704213</v>
      </c>
      <c r="F199" s="15">
        <f t="shared" si="18"/>
        <v>68.887211886231484</v>
      </c>
      <c r="G199">
        <f t="shared" si="19"/>
        <v>9.5674226946605927</v>
      </c>
      <c r="H199">
        <f t="shared" si="20"/>
        <v>-45.648846580100667</v>
      </c>
      <c r="I199" s="15">
        <f t="shared" si="22"/>
        <v>32.805788000791409</v>
      </c>
      <c r="J199" s="5">
        <f xml:space="preserve"> 'INB Plot'!$C$16*($G$2 - I199)</f>
        <v>6762447.7764112158</v>
      </c>
      <c r="K199" s="5">
        <f xml:space="preserve"> 'INB Plot'!$C$17 + A199*'INB Plot'!$C$18</f>
        <v>2980000</v>
      </c>
      <c r="L199" s="5">
        <f t="shared" si="23"/>
        <v>3782447.7764112158</v>
      </c>
    </row>
    <row r="200" spans="1:12" x14ac:dyDescent="0.3">
      <c r="A200">
        <f>'INB Plot'!$C$28 + (ROW() - 52)*'INB Plot'!$C$29</f>
        <v>865</v>
      </c>
      <c r="B200">
        <f xml:space="preserve"> ROUND('INB Plot'!$C$26*A200,0)</f>
        <v>173</v>
      </c>
      <c r="C200">
        <f t="shared" si="16"/>
        <v>692</v>
      </c>
      <c r="D200" s="5">
        <f t="shared" si="17"/>
        <v>4507354.7744082622</v>
      </c>
      <c r="E200" s="5">
        <f t="shared" si="21"/>
        <v>1019008.0126459185</v>
      </c>
      <c r="F200" s="15">
        <f t="shared" si="18"/>
        <v>68.579650670768757</v>
      </c>
      <c r="G200">
        <f t="shared" si="19"/>
        <v>9.8737964636390529</v>
      </c>
      <c r="H200">
        <f t="shared" si="20"/>
        <v>-45.78288077036774</v>
      </c>
      <c r="I200" s="15">
        <f t="shared" si="22"/>
        <v>32.67056636404007</v>
      </c>
      <c r="J200" s="5">
        <f xml:space="preserve"> 'INB Plot'!$C$16*($G$2 - I200)</f>
        <v>6782731.0219239164</v>
      </c>
      <c r="K200" s="5">
        <f xml:space="preserve"> 'INB Plot'!$C$17 + A200*'INB Plot'!$C$18</f>
        <v>2995000</v>
      </c>
      <c r="L200" s="5">
        <f t="shared" si="23"/>
        <v>3787731.0219239164</v>
      </c>
    </row>
    <row r="201" spans="1:12" x14ac:dyDescent="0.3">
      <c r="A201">
        <f>'INB Plot'!$C$28 + (ROW() - 52)*'INB Plot'!$C$29</f>
        <v>870</v>
      </c>
      <c r="B201">
        <f xml:space="preserve"> ROUND('INB Plot'!$C$26*A201,0)</f>
        <v>174</v>
      </c>
      <c r="C201">
        <f t="shared" si="16"/>
        <v>696</v>
      </c>
      <c r="D201" s="5">
        <f t="shared" si="17"/>
        <v>4501546.6269230703</v>
      </c>
      <c r="E201" s="5">
        <f t="shared" si="21"/>
        <v>1013171.3613374021</v>
      </c>
      <c r="F201" s="15">
        <f t="shared" si="18"/>
        <v>68.274820161884335</v>
      </c>
      <c r="G201">
        <f t="shared" si="19"/>
        <v>10.17743475253738</v>
      </c>
      <c r="H201">
        <f t="shared" si="20"/>
        <v>-45.915831894224794</v>
      </c>
      <c r="I201" s="15">
        <f t="shared" si="22"/>
        <v>32.536423020196921</v>
      </c>
      <c r="J201" s="5">
        <f xml:space="preserve"> 'INB Plot'!$C$16*($G$2 - I201)</f>
        <v>6802852.5235003894</v>
      </c>
      <c r="K201" s="5">
        <f xml:space="preserve"> 'INB Plot'!$C$17 + A201*'INB Plot'!$C$18</f>
        <v>3010000</v>
      </c>
      <c r="L201" s="5">
        <f t="shared" si="23"/>
        <v>3792852.5235003894</v>
      </c>
    </row>
    <row r="202" spans="1:12" x14ac:dyDescent="0.3">
      <c r="A202">
        <f>'INB Plot'!$C$28 + (ROW() - 52)*'INB Plot'!$C$29</f>
        <v>875</v>
      </c>
      <c r="B202">
        <f xml:space="preserve"> ROUND('INB Plot'!$C$26*A202,0)</f>
        <v>175</v>
      </c>
      <c r="C202">
        <f t="shared" si="16"/>
        <v>700</v>
      </c>
      <c r="D202" s="5">
        <f t="shared" si="17"/>
        <v>4495804.858266281</v>
      </c>
      <c r="E202" s="5">
        <f t="shared" si="21"/>
        <v>1007401.1916206479</v>
      </c>
      <c r="F202" s="15">
        <f t="shared" si="18"/>
        <v>67.972684211340095</v>
      </c>
      <c r="G202">
        <f t="shared" si="19"/>
        <v>10.478374034423297</v>
      </c>
      <c r="H202">
        <f t="shared" si="20"/>
        <v>-46.047712581884753</v>
      </c>
      <c r="I202" s="15">
        <f t="shared" si="22"/>
        <v>32.403345663878639</v>
      </c>
      <c r="J202" s="5">
        <f xml:space="preserve"> 'INB Plot'!$C$16*($G$2 - I202)</f>
        <v>6822814.1269481312</v>
      </c>
      <c r="K202" s="5">
        <f xml:space="preserve"> 'INB Plot'!$C$17 + A202*'INB Plot'!$C$18</f>
        <v>3025000</v>
      </c>
      <c r="L202" s="5">
        <f t="shared" si="23"/>
        <v>3797814.1269481312</v>
      </c>
    </row>
    <row r="203" spans="1:12" x14ac:dyDescent="0.3">
      <c r="A203">
        <f>'INB Plot'!$C$28 + (ROW() - 52)*'INB Plot'!$C$29</f>
        <v>880</v>
      </c>
      <c r="B203">
        <f xml:space="preserve"> ROUND('INB Plot'!$C$26*A203,0)</f>
        <v>176</v>
      </c>
      <c r="C203">
        <f t="shared" si="16"/>
        <v>704</v>
      </c>
      <c r="D203" s="5">
        <f t="shared" si="17"/>
        <v>4490128.3369805915</v>
      </c>
      <c r="E203" s="5">
        <f t="shared" si="21"/>
        <v>1001696.3740485518</v>
      </c>
      <c r="F203" s="15">
        <f t="shared" si="18"/>
        <v>67.673207304807548</v>
      </c>
      <c r="G203">
        <f t="shared" si="19"/>
        <v>10.776650136823463</v>
      </c>
      <c r="H203">
        <f t="shared" si="20"/>
        <v>-46.178535277938238</v>
      </c>
      <c r="I203" s="15">
        <f t="shared" si="22"/>
        <v>32.271322163692773</v>
      </c>
      <c r="J203" s="5">
        <f xml:space="preserve"> 'INB Plot'!$C$16*($G$2 - I203)</f>
        <v>6842617.6519760108</v>
      </c>
      <c r="K203" s="5">
        <f xml:space="preserve"> 'INB Plot'!$C$17 + A203*'INB Plot'!$C$18</f>
        <v>3040000</v>
      </c>
      <c r="L203" s="5">
        <f t="shared" si="23"/>
        <v>3802617.6519760108</v>
      </c>
    </row>
    <row r="204" spans="1:12" x14ac:dyDescent="0.3">
      <c r="A204">
        <f>'INB Plot'!$C$28 + (ROW() - 52)*'INB Plot'!$C$29</f>
        <v>885</v>
      </c>
      <c r="B204">
        <f xml:space="preserve"> ROUND('INB Plot'!$C$26*A204,0)</f>
        <v>177</v>
      </c>
      <c r="C204">
        <f t="shared" si="16"/>
        <v>708</v>
      </c>
      <c r="D204" s="5">
        <f t="shared" si="17"/>
        <v>4484515.9571783561</v>
      </c>
      <c r="E204" s="5">
        <f t="shared" si="21"/>
        <v>996055.80461409478</v>
      </c>
      <c r="F204" s="15">
        <f t="shared" si="18"/>
        <v>67.376354548069671</v>
      </c>
      <c r="G204">
        <f t="shared" si="19"/>
        <v>11.072298255942599</v>
      </c>
      <c r="H204">
        <f t="shared" si="20"/>
        <v>-46.308312244462627</v>
      </c>
      <c r="I204" s="15">
        <f t="shared" si="22"/>
        <v>32.140340559549642</v>
      </c>
      <c r="J204" s="5">
        <f xml:space="preserve"> 'INB Plot'!$C$16*($G$2 - I204)</f>
        <v>6862264.8925974807</v>
      </c>
      <c r="K204" s="5">
        <f xml:space="preserve"> 'INB Plot'!$C$17 + A204*'INB Plot'!$C$18</f>
        <v>3055000</v>
      </c>
      <c r="L204" s="5">
        <f t="shared" si="23"/>
        <v>3807264.8925974807</v>
      </c>
    </row>
    <row r="205" spans="1:12" x14ac:dyDescent="0.3">
      <c r="A205">
        <f>'INB Plot'!$C$28 + (ROW() - 52)*'INB Plot'!$C$29</f>
        <v>890</v>
      </c>
      <c r="B205">
        <f xml:space="preserve"> ROUND('INB Plot'!$C$26*A205,0)</f>
        <v>178</v>
      </c>
      <c r="C205">
        <f t="shared" si="16"/>
        <v>712</v>
      </c>
      <c r="D205" s="5">
        <f t="shared" si="17"/>
        <v>4478966.6378233358</v>
      </c>
      <c r="E205" s="5">
        <f t="shared" si="21"/>
        <v>990478.40403807524</v>
      </c>
      <c r="F205" s="15">
        <f t="shared" si="18"/>
        <v>67.082091653580548</v>
      </c>
      <c r="G205">
        <f t="shared" si="19"/>
        <v>11.36535297050807</v>
      </c>
      <c r="H205">
        <f t="shared" si="20"/>
        <v>-46.437055564077951</v>
      </c>
      <c r="I205" s="15">
        <f t="shared" si="22"/>
        <v>32.010389060010667</v>
      </c>
      <c r="J205" s="5">
        <f xml:space="preserve"> 'INB Plot'!$C$16*($G$2 - I205)</f>
        <v>6881757.6175283268</v>
      </c>
      <c r="K205" s="5">
        <f xml:space="preserve"> 'INB Plot'!$C$17 + A205*'INB Plot'!$C$18</f>
        <v>3070000</v>
      </c>
      <c r="L205" s="5">
        <f t="shared" si="23"/>
        <v>3811757.6175283268</v>
      </c>
    </row>
    <row r="206" spans="1:12" x14ac:dyDescent="0.3">
      <c r="A206">
        <f>'INB Plot'!$C$28 + (ROW() - 52)*'INB Plot'!$C$29</f>
        <v>895</v>
      </c>
      <c r="B206">
        <f xml:space="preserve"> ROUND('INB Plot'!$C$26*A206,0)</f>
        <v>179</v>
      </c>
      <c r="C206">
        <f t="shared" si="16"/>
        <v>716</v>
      </c>
      <c r="D206" s="5">
        <f t="shared" si="17"/>
        <v>4473479.322036529</v>
      </c>
      <c r="E206" s="5">
        <f t="shared" si="21"/>
        <v>984963.11708063609</v>
      </c>
      <c r="F206" s="15">
        <f t="shared" si="18"/>
        <v>66.790384927371619</v>
      </c>
      <c r="G206">
        <f t="shared" si="19"/>
        <v>11.65584825525201</v>
      </c>
      <c r="H206">
        <f t="shared" si="20"/>
        <v>-46.564777142953602</v>
      </c>
      <c r="I206" s="15">
        <f t="shared" si="22"/>
        <v>31.881456039670027</v>
      </c>
      <c r="J206" s="5">
        <f xml:space="preserve"> 'INB Plot'!$C$16*($G$2 - I206)</f>
        <v>6901097.5705794226</v>
      </c>
      <c r="K206" s="5">
        <f xml:space="preserve"> 'INB Plot'!$C$17 + A206*'INB Plot'!$C$18</f>
        <v>3085000</v>
      </c>
      <c r="L206" s="5">
        <f t="shared" si="23"/>
        <v>3816097.5705794226</v>
      </c>
    </row>
    <row r="207" spans="1:12" x14ac:dyDescent="0.3">
      <c r="A207">
        <f>'INB Plot'!$C$28 + (ROW() - 52)*'INB Plot'!$C$29</f>
        <v>900</v>
      </c>
      <c r="B207">
        <f xml:space="preserve"> ROUND('INB Plot'!$C$26*A207,0)</f>
        <v>180</v>
      </c>
      <c r="C207">
        <f t="shared" si="16"/>
        <v>720</v>
      </c>
      <c r="D207" s="5">
        <f t="shared" si="17"/>
        <v>4468052.9764251309</v>
      </c>
      <c r="E207" s="5">
        <f t="shared" si="21"/>
        <v>979508.91187566635</v>
      </c>
      <c r="F207" s="15">
        <f t="shared" si="18"/>
        <v>66.501201256294664</v>
      </c>
      <c r="G207">
        <f t="shared" si="19"/>
        <v>11.943817494041639</v>
      </c>
      <c r="H207">
        <f t="shared" si="20"/>
        <v>-46.691488713763619</v>
      </c>
      <c r="I207" s="15">
        <f t="shared" si="22"/>
        <v>31.753530036572684</v>
      </c>
      <c r="J207" s="5">
        <f xml:space="preserve"> 'INB Plot'!$C$16*($G$2 - I207)</f>
        <v>6920286.4710440245</v>
      </c>
      <c r="K207" s="5">
        <f xml:space="preserve"> 'INB Plot'!$C$17 + A207*'INB Plot'!$C$18</f>
        <v>3100000</v>
      </c>
      <c r="L207" s="5">
        <f t="shared" si="23"/>
        <v>3820286.4710440245</v>
      </c>
    </row>
    <row r="208" spans="1:12" x14ac:dyDescent="0.3">
      <c r="A208">
        <f>'INB Plot'!$C$28 + (ROW() - 52)*'INB Plot'!$C$29</f>
        <v>905</v>
      </c>
      <c r="B208">
        <f xml:space="preserve"> ROUND('INB Plot'!$C$26*A208,0)</f>
        <v>181</v>
      </c>
      <c r="C208">
        <f t="shared" si="16"/>
        <v>724</v>
      </c>
      <c r="D208" s="5">
        <f t="shared" si="17"/>
        <v>4462686.5904337484</v>
      </c>
      <c r="E208" s="5">
        <f t="shared" si="21"/>
        <v>974114.77928719809</v>
      </c>
      <c r="F208" s="15">
        <f t="shared" si="18"/>
        <v>66.21450809559137</v>
      </c>
      <c r="G208">
        <f t="shared" si="19"/>
        <v>12.229293492668575</v>
      </c>
      <c r="H208">
        <f t="shared" si="20"/>
        <v>-46.817201838589341</v>
      </c>
      <c r="I208" s="15">
        <f t="shared" si="22"/>
        <v>31.626599749670604</v>
      </c>
      <c r="J208" s="5">
        <f xml:space="preserve"> 'INB Plot'!$C$16*($G$2 - I208)</f>
        <v>6939326.014079337</v>
      </c>
      <c r="K208" s="5">
        <f xml:space="preserve"> 'INB Plot'!$C$17 + A208*'INB Plot'!$C$18</f>
        <v>3115000</v>
      </c>
      <c r="L208" s="5">
        <f t="shared" si="23"/>
        <v>3824326.014079337</v>
      </c>
    </row>
    <row r="209" spans="1:12" x14ac:dyDescent="0.3">
      <c r="A209">
        <f>'INB Plot'!$C$28 + (ROW() - 52)*'INB Plot'!$C$29</f>
        <v>910</v>
      </c>
      <c r="B209">
        <f xml:space="preserve"> ROUND('INB Plot'!$C$26*A209,0)</f>
        <v>182</v>
      </c>
      <c r="C209">
        <f t="shared" si="16"/>
        <v>728</v>
      </c>
      <c r="D209" s="5">
        <f t="shared" si="17"/>
        <v>4457379.1757169962</v>
      </c>
      <c r="E209" s="5">
        <f t="shared" si="21"/>
        <v>968779.73228695081</v>
      </c>
      <c r="F209" s="15">
        <f t="shared" si="18"/>
        <v>65.930273456779474</v>
      </c>
      <c r="G209">
        <f t="shared" si="19"/>
        <v>12.51230849130738</v>
      </c>
      <c r="H209">
        <f t="shared" si="20"/>
        <v>-46.941927911777611</v>
      </c>
      <c r="I209" s="15">
        <f t="shared" si="22"/>
        <v>31.500654036309243</v>
      </c>
      <c r="J209" s="5">
        <f xml:space="preserve"> 'INB Plot'!$C$16*($G$2 - I209)</f>
        <v>6958217.8710835408</v>
      </c>
      <c r="K209" s="5">
        <f xml:space="preserve"> 'INB Plot'!$C$17 + A209*'INB Plot'!$C$18</f>
        <v>3130000</v>
      </c>
      <c r="L209" s="5">
        <f t="shared" si="23"/>
        <v>3828217.8710835408</v>
      </c>
    </row>
    <row r="210" spans="1:12" x14ac:dyDescent="0.3">
      <c r="A210">
        <f>'INB Plot'!$C$28 + (ROW() - 52)*'INB Plot'!$C$29</f>
        <v>915</v>
      </c>
      <c r="B210">
        <f xml:space="preserve"> ROUND('INB Plot'!$C$26*A210,0)</f>
        <v>183</v>
      </c>
      <c r="C210">
        <f t="shared" si="16"/>
        <v>732</v>
      </c>
      <c r="D210" s="5">
        <f t="shared" si="17"/>
        <v>4452129.7655326687</v>
      </c>
      <c r="E210" s="5">
        <f t="shared" si="21"/>
        <v>963502.80535222078</v>
      </c>
      <c r="F210" s="15">
        <f t="shared" si="18"/>
        <v>65.648465895846698</v>
      </c>
      <c r="G210">
        <f t="shared" si="19"/>
        <v>12.792894176653078</v>
      </c>
      <c r="H210">
        <f t="shared" si="20"/>
        <v>-47.065678162744291</v>
      </c>
      <c r="I210" s="15">
        <f t="shared" si="22"/>
        <v>31.375681909755485</v>
      </c>
      <c r="J210" s="5">
        <f xml:space="preserve"> 'INB Plot'!$C$16*($G$2 - I210)</f>
        <v>6976963.6900666039</v>
      </c>
      <c r="K210" s="5">
        <f xml:space="preserve"> 'INB Plot'!$C$17 + A210*'INB Plot'!$C$18</f>
        <v>3145000</v>
      </c>
      <c r="L210" s="5">
        <f t="shared" si="23"/>
        <v>3831963.6900666039</v>
      </c>
    </row>
    <row r="211" spans="1:12" x14ac:dyDescent="0.3">
      <c r="A211">
        <f>'INB Plot'!$C$28 + (ROW() - 52)*'INB Plot'!$C$29</f>
        <v>920</v>
      </c>
      <c r="B211">
        <f xml:space="preserve"> ROUND('INB Plot'!$C$26*A211,0)</f>
        <v>184</v>
      </c>
      <c r="C211">
        <f t="shared" si="16"/>
        <v>736</v>
      </c>
      <c r="D211" s="5">
        <f t="shared" si="17"/>
        <v>4446937.4141546907</v>
      </c>
      <c r="E211" s="5">
        <f t="shared" si="21"/>
        <v>958283.05388334137</v>
      </c>
      <c r="F211" s="15">
        <f t="shared" si="18"/>
        <v>65.369054501743122</v>
      </c>
      <c r="G211">
        <f t="shared" si="19"/>
        <v>13.071081693748056</v>
      </c>
      <c r="H211">
        <f t="shared" si="20"/>
        <v>-47.188463658733895</v>
      </c>
      <c r="I211" s="15">
        <f t="shared" si="22"/>
        <v>31.251672536757283</v>
      </c>
      <c r="J211" s="5">
        <f xml:space="preserve"> 'INB Plot'!$C$16*($G$2 - I211)</f>
        <v>6995565.0960163344</v>
      </c>
      <c r="K211" s="5">
        <f xml:space="preserve"> 'INB Plot'!$C$17 + A211*'INB Plot'!$C$18</f>
        <v>3160000</v>
      </c>
      <c r="L211" s="5">
        <f t="shared" si="23"/>
        <v>3835565.0960163344</v>
      </c>
    </row>
    <row r="212" spans="1:12" x14ac:dyDescent="0.3">
      <c r="A212">
        <f>'INB Plot'!$C$28 + (ROW() - 52)*'INB Plot'!$C$29</f>
        <v>925</v>
      </c>
      <c r="B212">
        <f xml:space="preserve"> ROUND('INB Plot'!$C$26*A212,0)</f>
        <v>185</v>
      </c>
      <c r="C212">
        <f t="shared" si="16"/>
        <v>740</v>
      </c>
      <c r="D212" s="5">
        <f t="shared" si="17"/>
        <v>4441801.1963051241</v>
      </c>
      <c r="E212" s="5">
        <f t="shared" si="21"/>
        <v>953119.55363997817</v>
      </c>
      <c r="F212" s="15">
        <f t="shared" si="18"/>
        <v>65.092008885163068</v>
      </c>
      <c r="G212">
        <f t="shared" si="19"/>
        <v>13.346901657505981</v>
      </c>
      <c r="H212">
        <f t="shared" si="20"/>
        <v>-47.310295307528747</v>
      </c>
      <c r="I212" s="15">
        <f t="shared" si="22"/>
        <v>31.128615235140302</v>
      </c>
      <c r="J212" s="5">
        <f xml:space="preserve"> 'INB Plot'!$C$16*($G$2 - I212)</f>
        <v>7014023.6912588822</v>
      </c>
      <c r="K212" s="5">
        <f xml:space="preserve"> 'INB Plot'!$C$17 + A212*'INB Plot'!$C$18</f>
        <v>3175000</v>
      </c>
      <c r="L212" s="5">
        <f t="shared" si="23"/>
        <v>3839023.6912588822</v>
      </c>
    </row>
    <row r="213" spans="1:12" x14ac:dyDescent="0.3">
      <c r="A213">
        <f>'INB Plot'!$C$28 + (ROW() - 52)*'INB Plot'!$C$29</f>
        <v>930</v>
      </c>
      <c r="B213">
        <f xml:space="preserve"> ROUND('INB Plot'!$C$26*A213,0)</f>
        <v>186</v>
      </c>
      <c r="C213">
        <f t="shared" si="16"/>
        <v>744</v>
      </c>
      <c r="D213" s="5">
        <f t="shared" si="17"/>
        <v>4436720.2066044779</v>
      </c>
      <c r="E213" s="5">
        <f t="shared" si="21"/>
        <v>948011.40019555017</v>
      </c>
      <c r="F213" s="15">
        <f t="shared" si="18"/>
        <v>64.817299167608738</v>
      </c>
      <c r="G213">
        <f t="shared" si="19"/>
        <v>13.620384163943953</v>
      </c>
      <c r="H213">
        <f t="shared" si="20"/>
        <v>-47.431183860112924</v>
      </c>
      <c r="I213" s="15">
        <f t="shared" si="22"/>
        <v>31.006499471439767</v>
      </c>
      <c r="J213" s="5">
        <f xml:space="preserve"> 'INB Plot'!$C$16*($G$2 - I213)</f>
        <v>7032341.0558139617</v>
      </c>
      <c r="K213" s="5">
        <f xml:space="preserve"> 'INB Plot'!$C$17 + A213*'INB Plot'!$C$18</f>
        <v>3190000</v>
      </c>
      <c r="L213" s="5">
        <f t="shared" si="23"/>
        <v>3842341.0558139617</v>
      </c>
    </row>
    <row r="214" spans="1:12" x14ac:dyDescent="0.3">
      <c r="A214">
        <f>'INB Plot'!$C$28 + (ROW() - 52)*'INB Plot'!$C$29</f>
        <v>935</v>
      </c>
      <c r="B214">
        <f xml:space="preserve"> ROUND('INB Plot'!$C$26*A214,0)</f>
        <v>187</v>
      </c>
      <c r="C214">
        <f t="shared" si="16"/>
        <v>748</v>
      </c>
      <c r="D214" s="5">
        <f t="shared" si="17"/>
        <v>4431693.5590396672</v>
      </c>
      <c r="E214" s="5">
        <f t="shared" si="21"/>
        <v>942957.70840910252</v>
      </c>
      <c r="F214" s="15">
        <f t="shared" si="18"/>
        <v>64.544895970726571</v>
      </c>
      <c r="G214">
        <f t="shared" si="19"/>
        <v>13.891558801129264</v>
      </c>
      <c r="H214">
        <f t="shared" si="20"/>
        <v>-47.551139913288068</v>
      </c>
      <c r="I214" s="15">
        <f t="shared" si="22"/>
        <v>30.885314858567767</v>
      </c>
      <c r="J214" s="5">
        <f xml:space="preserve"> 'INB Plot'!$C$16*($G$2 - I214)</f>
        <v>7050518.7477447623</v>
      </c>
      <c r="K214" s="5">
        <f xml:space="preserve"> 'INB Plot'!$C$17 + A214*'INB Plot'!$C$18</f>
        <v>3205000</v>
      </c>
      <c r="L214" s="5">
        <f t="shared" si="23"/>
        <v>3845518.7477447623</v>
      </c>
    </row>
    <row r="215" spans="1:12" x14ac:dyDescent="0.3">
      <c r="A215">
        <f>'INB Plot'!$C$28 + (ROW() - 52)*'INB Plot'!$C$29</f>
        <v>940</v>
      </c>
      <c r="B215">
        <f xml:space="preserve"> ROUND('INB Plot'!$C$26*A215,0)</f>
        <v>188</v>
      </c>
      <c r="C215">
        <f t="shared" si="16"/>
        <v>752</v>
      </c>
      <c r="D215" s="5">
        <f t="shared" si="17"/>
        <v>4426720.3864489505</v>
      </c>
      <c r="E215" s="5">
        <f t="shared" si="21"/>
        <v>937957.61191398068</v>
      </c>
      <c r="F215" s="15">
        <f t="shared" si="18"/>
        <v>64.274770405909067</v>
      </c>
      <c r="G215">
        <f t="shared" si="19"/>
        <v>14.16045465985087</v>
      </c>
      <c r="H215">
        <f t="shared" si="20"/>
        <v>-47.670173912245247</v>
      </c>
      <c r="I215" s="15">
        <f t="shared" si="22"/>
        <v>30.76505115351469</v>
      </c>
      <c r="J215" s="5">
        <f xml:space="preserve"> 'INB Plot'!$C$16*($G$2 - I215)</f>
        <v>7068558.3035027236</v>
      </c>
      <c r="K215" s="5">
        <f xml:space="preserve"> 'INB Plot'!$C$17 + A215*'INB Plot'!$C$18</f>
        <v>3220000</v>
      </c>
      <c r="L215" s="5">
        <f t="shared" si="23"/>
        <v>3848558.3035027236</v>
      </c>
    </row>
    <row r="216" spans="1:12" x14ac:dyDescent="0.3">
      <c r="A216">
        <f>'INB Plot'!$C$28 + (ROW() - 52)*'INB Plot'!$C$29</f>
        <v>945</v>
      </c>
      <c r="B216">
        <f xml:space="preserve"> ROUND('INB Plot'!$C$26*A216,0)</f>
        <v>189</v>
      </c>
      <c r="C216">
        <f t="shared" ref="C216:C279" si="24" xml:space="preserve"> A216 - B216</f>
        <v>756</v>
      </c>
      <c r="D216" s="5">
        <f t="shared" si="17"/>
        <v>4421799.8400232149</v>
      </c>
      <c r="E216" s="5">
        <f t="shared" si="21"/>
        <v>933010.2626226896</v>
      </c>
      <c r="F216" s="15">
        <f t="shared" si="18"/>
        <v>64.006894064154153</v>
      </c>
      <c r="G216">
        <f t="shared" si="19"/>
        <v>14.427100344022477</v>
      </c>
      <c r="H216">
        <f t="shared" si="20"/>
        <v>-47.788296153089334</v>
      </c>
      <c r="I216" s="15">
        <f t="shared" si="22"/>
        <v>30.645698255087297</v>
      </c>
      <c r="J216" s="5">
        <f xml:space="preserve"> 'INB Plot'!$C$16*($G$2 - I216)</f>
        <v>7086461.2382668322</v>
      </c>
      <c r="K216" s="5">
        <f xml:space="preserve"> 'INB Plot'!$C$17 + A216*'INB Plot'!$C$18</f>
        <v>3235000</v>
      </c>
      <c r="L216" s="5">
        <f t="shared" si="23"/>
        <v>3851461.2382668322</v>
      </c>
    </row>
    <row r="217" spans="1:12" x14ac:dyDescent="0.3">
      <c r="A217">
        <f>'INB Plot'!$C$28 + (ROW() - 52)*'INB Plot'!$C$29</f>
        <v>950</v>
      </c>
      <c r="B217">
        <f xml:space="preserve"> ROUND('INB Plot'!$C$26*A217,0)</f>
        <v>190</v>
      </c>
      <c r="C217">
        <f t="shared" si="24"/>
        <v>760</v>
      </c>
      <c r="D217" s="5">
        <f t="shared" si="17"/>
        <v>4416931.088823013</v>
      </c>
      <c r="E217" s="5">
        <f t="shared" si="21"/>
        <v>928114.83024733863</v>
      </c>
      <c r="F217" s="15">
        <f t="shared" si="18"/>
        <v>63.741239006174922</v>
      </c>
      <c r="G217">
        <f t="shared" si="19"/>
        <v>14.691523980825963</v>
      </c>
      <c r="H217">
        <f t="shared" si="20"/>
        <v>-47.905516785321851</v>
      </c>
      <c r="I217" s="15">
        <f t="shared" si="22"/>
        <v>30.527246201679034</v>
      </c>
      <c r="J217" s="5">
        <f xml:space="preserve"> 'INB Plot'!$C$16*($G$2 - I217)</f>
        <v>7104229.0462780716</v>
      </c>
      <c r="K217" s="5">
        <f xml:space="preserve"> 'INB Plot'!$C$17 + A217*'INB Plot'!$C$18</f>
        <v>3250000</v>
      </c>
      <c r="L217" s="5">
        <f t="shared" si="23"/>
        <v>3854229.0462780716</v>
      </c>
    </row>
    <row r="218" spans="1:12" x14ac:dyDescent="0.3">
      <c r="A218">
        <f>'INB Plot'!$C$28 + (ROW() - 52)*'INB Plot'!$C$29</f>
        <v>955</v>
      </c>
      <c r="B218">
        <f xml:space="preserve"> ROUND('INB Plot'!$C$26*A218,0)</f>
        <v>191</v>
      </c>
      <c r="C218">
        <f t="shared" si="24"/>
        <v>764</v>
      </c>
      <c r="D218" s="5">
        <f t="shared" si="17"/>
        <v>4412113.3193107713</v>
      </c>
      <c r="E218" s="5">
        <f t="shared" si="21"/>
        <v>923270.50183510594</v>
      </c>
      <c r="F218" s="15">
        <f t="shared" si="18"/>
        <v>63.477777752752125</v>
      </c>
      <c r="G218">
        <f t="shared" si="19"/>
        <v>14.953753230602075</v>
      </c>
      <c r="H218">
        <f t="shared" si="20"/>
        <v>-48.021845814277299</v>
      </c>
      <c r="I218" s="15">
        <f t="shared" si="22"/>
        <v>30.409685169076909</v>
      </c>
      <c r="J218" s="5">
        <f xml:space="preserve"> 'INB Plot'!$C$16*($G$2 - I218)</f>
        <v>7121863.2011683909</v>
      </c>
      <c r="K218" s="5">
        <f xml:space="preserve"> 'INB Plot'!$C$17 + A218*'INB Plot'!$C$18</f>
        <v>3265000</v>
      </c>
      <c r="L218" s="5">
        <f t="shared" si="23"/>
        <v>3856863.2011683909</v>
      </c>
    </row>
    <row r="219" spans="1:12" x14ac:dyDescent="0.3">
      <c r="A219">
        <f>'INB Plot'!$C$28 + (ROW() - 52)*'INB Plot'!$C$29</f>
        <v>960</v>
      </c>
      <c r="B219">
        <f xml:space="preserve"> ROUND('INB Plot'!$C$26*A219,0)</f>
        <v>192</v>
      </c>
      <c r="C219">
        <f t="shared" si="24"/>
        <v>768</v>
      </c>
      <c r="D219" s="5">
        <f t="shared" si="17"/>
        <v>4407345.7348976154</v>
      </c>
      <c r="E219" s="5">
        <f t="shared" si="21"/>
        <v>918476.48131817661</v>
      </c>
      <c r="F219" s="15">
        <f t="shared" si="18"/>
        <v>63.216483275323142</v>
      </c>
      <c r="G219">
        <f t="shared" si="19"/>
        <v>15.213815296495767</v>
      </c>
      <c r="H219">
        <f t="shared" si="20"/>
        <v>-48.137293103518431</v>
      </c>
      <c r="I219" s="15">
        <f t="shared" si="22"/>
        <v>30.293005468300478</v>
      </c>
      <c r="J219" s="5">
        <f xml:space="preserve"> 'INB Plot'!$C$16*($G$2 - I219)</f>
        <v>7139365.1562848557</v>
      </c>
      <c r="K219" s="5">
        <f xml:space="preserve"> 'INB Plot'!$C$17 + A219*'INB Plot'!$C$18</f>
        <v>3280000</v>
      </c>
      <c r="L219" s="5">
        <f t="shared" si="23"/>
        <v>3859365.1562848557</v>
      </c>
    </row>
    <row r="220" spans="1:12" x14ac:dyDescent="0.3">
      <c r="A220">
        <f>'INB Plot'!$C$28 + (ROW() - 52)*'INB Plot'!$C$29</f>
        <v>965</v>
      </c>
      <c r="B220">
        <f xml:space="preserve"> ROUND('INB Plot'!$C$26*A220,0)</f>
        <v>193</v>
      </c>
      <c r="C220">
        <f t="shared" si="24"/>
        <v>772</v>
      </c>
      <c r="D220" s="5">
        <f t="shared" si="17"/>
        <v>4402627.5555042857</v>
      </c>
      <c r="E220" s="5">
        <f t="shared" si="21"/>
        <v>913731.98907762812</v>
      </c>
      <c r="F220" s="15">
        <f t="shared" si="18"/>
        <v>62.957328986800285</v>
      </c>
      <c r="G220">
        <f t="shared" si="19"/>
        <v>15.471736933863525</v>
      </c>
      <c r="H220">
        <f t="shared" si="20"/>
        <v>-48.251868377187236</v>
      </c>
      <c r="I220" s="15">
        <f t="shared" si="22"/>
        <v>30.177197543476581</v>
      </c>
      <c r="J220" s="5">
        <f xml:space="preserve"> 'INB Plot'!$C$16*($G$2 - I220)</f>
        <v>7156736.3450084403</v>
      </c>
      <c r="K220" s="5">
        <f xml:space="preserve"> 'INB Plot'!$C$17 + A220*'INB Plot'!$C$18</f>
        <v>3295000</v>
      </c>
      <c r="L220" s="5">
        <f t="shared" si="23"/>
        <v>3861736.3450084403</v>
      </c>
    </row>
    <row r="221" spans="1:12" x14ac:dyDescent="0.3">
      <c r="A221">
        <f>'INB Plot'!$C$28 + (ROW() - 52)*'INB Plot'!$C$29</f>
        <v>970</v>
      </c>
      <c r="B221">
        <f xml:space="preserve"> ROUND('INB Plot'!$C$26*A221,0)</f>
        <v>194</v>
      </c>
      <c r="C221">
        <f t="shared" si="24"/>
        <v>776</v>
      </c>
      <c r="D221" s="5">
        <f t="shared" si="17"/>
        <v>4397958.0171356294</v>
      </c>
      <c r="E221" s="5">
        <f t="shared" si="21"/>
        <v>909036.26152076514</v>
      </c>
      <c r="F221" s="15">
        <f t="shared" si="18"/>
        <v>62.700288732612137</v>
      </c>
      <c r="G221">
        <f t="shared" si="19"/>
        <v>15.727544459449575</v>
      </c>
      <c r="H221">
        <f t="shared" si="20"/>
        <v>-48.365581222316592</v>
      </c>
      <c r="I221" s="15">
        <f t="shared" si="22"/>
        <v>30.06225196974512</v>
      </c>
      <c r="J221" s="5">
        <f xml:space="preserve"> 'INB Plot'!$C$16*($G$2 - I221)</f>
        <v>7173978.1810681596</v>
      </c>
      <c r="K221" s="5">
        <f xml:space="preserve"> 'INB Plot'!$C$17 + A221*'INB Plot'!$C$18</f>
        <v>3310000</v>
      </c>
      <c r="L221" s="5">
        <f t="shared" si="23"/>
        <v>3863978.1810681596</v>
      </c>
    </row>
    <row r="222" spans="1:12" x14ac:dyDescent="0.3">
      <c r="A222">
        <f>'INB Plot'!$C$28 + (ROW() - 52)*'INB Plot'!$C$29</f>
        <v>975</v>
      </c>
      <c r="B222">
        <f xml:space="preserve"> ROUND('INB Plot'!$C$26*A222,0)</f>
        <v>195</v>
      </c>
      <c r="C222">
        <f t="shared" si="24"/>
        <v>780</v>
      </c>
      <c r="D222" s="5">
        <f t="shared" si="17"/>
        <v>4393336.3714681892</v>
      </c>
      <c r="E222" s="5">
        <f t="shared" si="21"/>
        <v>904388.55067141936</v>
      </c>
      <c r="F222" s="15">
        <f t="shared" si="18"/>
        <v>62.445336781961451</v>
      </c>
      <c r="G222">
        <f t="shared" si="19"/>
        <v>15.981263760337015</v>
      </c>
      <c r="H222">
        <f t="shared" si="20"/>
        <v>-48.478441091098034</v>
      </c>
      <c r="I222" s="15">
        <f t="shared" si="22"/>
        <v>29.948159451200439</v>
      </c>
      <c r="J222" s="5">
        <f xml:space="preserve"> 'INB Plot'!$C$16*($G$2 - I222)</f>
        <v>7191092.0588498609</v>
      </c>
      <c r="K222" s="5">
        <f xml:space="preserve"> 'INB Plot'!$C$17 + A222*'INB Plot'!$C$18</f>
        <v>3325000</v>
      </c>
      <c r="L222" s="5">
        <f t="shared" si="23"/>
        <v>3866092.0588498609</v>
      </c>
    </row>
    <row r="223" spans="1:12" x14ac:dyDescent="0.3">
      <c r="A223">
        <f>'INB Plot'!$C$28 + (ROW() - 52)*'INB Plot'!$C$29</f>
        <v>980</v>
      </c>
      <c r="B223">
        <f xml:space="preserve"> ROUND('INB Plot'!$C$26*A223,0)</f>
        <v>196</v>
      </c>
      <c r="C223">
        <f t="shared" si="24"/>
        <v>784</v>
      </c>
      <c r="D223" s="5">
        <f t="shared" si="17"/>
        <v>4388761.8854504172</v>
      </c>
      <c r="E223" s="5">
        <f t="shared" si="21"/>
        <v>899788.12377275468</v>
      </c>
      <c r="F223" s="15">
        <f t="shared" si="18"/>
        <v>62.192447819293854</v>
      </c>
      <c r="G223">
        <f t="shared" si="19"/>
        <v>16.232920302680611</v>
      </c>
      <c r="H223">
        <f t="shared" si="20"/>
        <v>-48.590457303110725</v>
      </c>
      <c r="I223" s="15">
        <f t="shared" si="22"/>
        <v>29.834910818863733</v>
      </c>
      <c r="J223" s="5">
        <f xml:space="preserve"> 'INB Plot'!$C$16*($G$2 - I223)</f>
        <v>7208079.3537003668</v>
      </c>
      <c r="K223" s="5">
        <f xml:space="preserve"> 'INB Plot'!$C$17 + A223*'INB Plot'!$C$18</f>
        <v>3340000</v>
      </c>
      <c r="L223" s="5">
        <f t="shared" si="23"/>
        <v>3868079.3537003668</v>
      </c>
    </row>
    <row r="224" spans="1:12" x14ac:dyDescent="0.3">
      <c r="A224">
        <f>'INB Plot'!$C$28 + (ROW() - 52)*'INB Plot'!$C$29</f>
        <v>985</v>
      </c>
      <c r="B224">
        <f xml:space="preserve"> ROUND('INB Plot'!$C$26*A224,0)</f>
        <v>197</v>
      </c>
      <c r="C224">
        <f t="shared" si="24"/>
        <v>788</v>
      </c>
      <c r="D224" s="5">
        <f t="shared" si="17"/>
        <v>4384233.8409150597</v>
      </c>
      <c r="E224" s="5">
        <f t="shared" si="21"/>
        <v>895234.26290213352</v>
      </c>
      <c r="F224" s="15">
        <f t="shared" si="18"/>
        <v>61.941596935971312</v>
      </c>
      <c r="G224">
        <f t="shared" si="19"/>
        <v>16.482539140227914</v>
      </c>
      <c r="H224">
        <f t="shared" si="20"/>
        <v>-48.701639047510724</v>
      </c>
      <c r="I224" s="15">
        <f t="shared" si="22"/>
        <v>29.722497028688508</v>
      </c>
      <c r="J224" s="5">
        <f xml:space="preserve"> 'INB Plot'!$C$16*($G$2 - I224)</f>
        <v>7224941.4222266506</v>
      </c>
      <c r="K224" s="5">
        <f xml:space="preserve"> 'INB Plot'!$C$17 + A224*'INB Plot'!$C$18</f>
        <v>3355000</v>
      </c>
      <c r="L224" s="5">
        <f t="shared" si="23"/>
        <v>3869941.4222266506</v>
      </c>
    </row>
    <row r="225" spans="1:12" x14ac:dyDescent="0.3">
      <c r="A225">
        <f>'INB Plot'!$C$28 + (ROW() - 52)*'INB Plot'!$C$29</f>
        <v>990</v>
      </c>
      <c r="B225">
        <f xml:space="preserve"> ROUND('INB Plot'!$C$26*A225,0)</f>
        <v>198</v>
      </c>
      <c r="C225">
        <f t="shared" si="24"/>
        <v>792</v>
      </c>
      <c r="D225" s="5">
        <f t="shared" si="17"/>
        <v>4379751.5342032909</v>
      </c>
      <c r="E225" s="5">
        <f t="shared" si="21"/>
        <v>890726.26459761965</v>
      </c>
      <c r="F225" s="15">
        <f t="shared" si="18"/>
        <v>61.692759622144607</v>
      </c>
      <c r="G225">
        <f t="shared" si="19"/>
        <v>16.730144922633713</v>
      </c>
      <c r="H225">
        <f t="shared" si="20"/>
        <v>-48.811995385180012</v>
      </c>
      <c r="I225" s="15">
        <f t="shared" si="22"/>
        <v>29.610909159598307</v>
      </c>
      <c r="J225" s="5">
        <f xml:space="preserve"> 'INB Plot'!$C$16*($G$2 - I225)</f>
        <v>7241679.6025901809</v>
      </c>
      <c r="K225" s="5">
        <f xml:space="preserve"> 'INB Plot'!$C$17 + A225*'INB Plot'!$C$18</f>
        <v>3370000</v>
      </c>
      <c r="L225" s="5">
        <f t="shared" si="23"/>
        <v>3871679.6025901809</v>
      </c>
    </row>
    <row r="226" spans="1:12" x14ac:dyDescent="0.3">
      <c r="A226">
        <f>'INB Plot'!$C$28 + (ROW() - 52)*'INB Plot'!$C$29</f>
        <v>995</v>
      </c>
      <c r="B226">
        <f xml:space="preserve"> ROUND('INB Plot'!$C$26*A226,0)</f>
        <v>199</v>
      </c>
      <c r="C226">
        <f t="shared" si="24"/>
        <v>796</v>
      </c>
      <c r="D226" s="5">
        <f t="shared" si="17"/>
        <v>4375314.2758001834</v>
      </c>
      <c r="E226" s="5">
        <f t="shared" si="21"/>
        <v>886263.43949570903</v>
      </c>
      <c r="F226" s="15">
        <f t="shared" si="18"/>
        <v>61.445911758819321</v>
      </c>
      <c r="G226">
        <f t="shared" si="19"/>
        <v>16.975761903574409</v>
      </c>
      <c r="H226">
        <f t="shared" si="20"/>
        <v>-48.921535250838701</v>
      </c>
      <c r="I226" s="15">
        <f t="shared" si="22"/>
        <v>29.500138411555028</v>
      </c>
      <c r="J226" s="5">
        <f xml:space="preserve"> 'INB Plot'!$C$16*($G$2 - I226)</f>
        <v>7258295.2147966726</v>
      </c>
      <c r="K226" s="5">
        <f xml:space="preserve"> 'INB Plot'!$C$17 + A226*'INB Plot'!$C$18</f>
        <v>3385000</v>
      </c>
      <c r="L226" s="5">
        <f t="shared" si="23"/>
        <v>3873295.2147966726</v>
      </c>
    </row>
    <row r="227" spans="1:12" x14ac:dyDescent="0.3">
      <c r="A227">
        <f>'INB Plot'!$C$28 + (ROW() - 52)*'INB Plot'!$C$29</f>
        <v>1000</v>
      </c>
      <c r="B227">
        <f xml:space="preserve"> ROUND('INB Plot'!$C$26*A227,0)</f>
        <v>200</v>
      </c>
      <c r="C227">
        <f t="shared" si="24"/>
        <v>800</v>
      </c>
      <c r="D227" s="5">
        <f t="shared" si="17"/>
        <v>4370921.3899811059</v>
      </c>
      <c r="E227" s="5">
        <f t="shared" si="21"/>
        <v>881845.11197989737</v>
      </c>
      <c r="F227" s="15">
        <f t="shared" si="18"/>
        <v>61.201029610110133</v>
      </c>
      <c r="G227">
        <f t="shared" si="19"/>
        <v>17.219413948667636</v>
      </c>
      <c r="H227">
        <f t="shared" si="20"/>
        <v>-49.030267455117581</v>
      </c>
      <c r="I227" s="15">
        <f t="shared" si="22"/>
        <v>29.390176103660195</v>
      </c>
      <c r="J227" s="5">
        <f xml:space="preserve"> 'INB Plot'!$C$16*($G$2 - I227)</f>
        <v>7274789.5609808974</v>
      </c>
      <c r="K227" s="5">
        <f xml:space="preserve"> 'INB Plot'!$C$17 + A227*'INB Plot'!$C$18</f>
        <v>3400000</v>
      </c>
      <c r="L227" s="5">
        <f t="shared" si="23"/>
        <v>3874789.5609808974</v>
      </c>
    </row>
    <row r="228" spans="1:12" x14ac:dyDescent="0.3">
      <c r="A228">
        <f>'INB Plot'!$C$28 + (ROW() - 52)*'INB Plot'!$C$29</f>
        <v>1005</v>
      </c>
      <c r="B228">
        <f xml:space="preserve"> ROUND('INB Plot'!$C$26*A228,0)</f>
        <v>201</v>
      </c>
      <c r="C228">
        <f t="shared" si="24"/>
        <v>804</v>
      </c>
      <c r="D228" s="5">
        <f t="shared" si="17"/>
        <v>4366572.2144686878</v>
      </c>
      <c r="E228" s="5">
        <f t="shared" si="21"/>
        <v>877470.61983970809</v>
      </c>
      <c r="F228" s="15">
        <f t="shared" si="18"/>
        <v>60.958089815678193</v>
      </c>
      <c r="G228">
        <f t="shared" si="19"/>
        <v>17.46112454320226</v>
      </c>
      <c r="H228">
        <f t="shared" si="20"/>
        <v>-49.138200686594416</v>
      </c>
      <c r="I228" s="15">
        <f t="shared" si="22"/>
        <v>29.281013672286036</v>
      </c>
      <c r="J228" s="5">
        <f xml:space="preserve"> 'INB Plot'!$C$16*($G$2 - I228)</f>
        <v>7291163.9256870216</v>
      </c>
      <c r="K228" s="5">
        <f xml:space="preserve"> 'INB Plot'!$C$17 + A228*'INB Plot'!$C$18</f>
        <v>3415000</v>
      </c>
      <c r="L228" s="5">
        <f t="shared" si="23"/>
        <v>3876163.9256870216</v>
      </c>
    </row>
    <row r="229" spans="1:12" x14ac:dyDescent="0.3">
      <c r="A229">
        <f>'INB Plot'!$C$28 + (ROW() - 52)*'INB Plot'!$C$29</f>
        <v>1010</v>
      </c>
      <c r="B229">
        <f xml:space="preserve"> ROUND('INB Plot'!$C$26*A229,0)</f>
        <v>202</v>
      </c>
      <c r="C229">
        <f t="shared" si="24"/>
        <v>808</v>
      </c>
      <c r="D229" s="5">
        <f t="shared" si="17"/>
        <v>4362266.1000999557</v>
      </c>
      <c r="E229" s="5">
        <f t="shared" si="21"/>
        <v>873139.31393981737</v>
      </c>
      <c r="F229" s="15">
        <f t="shared" si="18"/>
        <v>60.717069383346335</v>
      </c>
      <c r="G229">
        <f t="shared" si="19"/>
        <v>17.700916799685046</v>
      </c>
      <c r="H229">
        <f t="shared" si="20"/>
        <v>-49.24534351379441</v>
      </c>
      <c r="I229" s="15">
        <f t="shared" si="22"/>
        <v>29.172642669236978</v>
      </c>
      <c r="J229" s="5">
        <f xml:space="preserve"> 'INB Plot'!$C$16*($G$2 - I229)</f>
        <v>7307419.5761443805</v>
      </c>
      <c r="K229" s="5">
        <f xml:space="preserve"> 'INB Plot'!$C$17 + A229*'INB Plot'!$C$18</f>
        <v>3430000</v>
      </c>
      <c r="L229" s="5">
        <f t="shared" si="23"/>
        <v>3877419.5761443805</v>
      </c>
    </row>
    <row r="230" spans="1:12" x14ac:dyDescent="0.3">
      <c r="A230">
        <f>'INB Plot'!$C$28 + (ROW() - 52)*'INB Plot'!$C$29</f>
        <v>1015</v>
      </c>
      <c r="B230">
        <f xml:space="preserve"> ROUND('INB Plot'!$C$26*A230,0)</f>
        <v>203</v>
      </c>
      <c r="C230">
        <f t="shared" si="24"/>
        <v>812</v>
      </c>
      <c r="D230" s="5">
        <f t="shared" si="17"/>
        <v>4358002.4105033297</v>
      </c>
      <c r="E230" s="5">
        <f t="shared" si="21"/>
        <v>868850.55789893295</v>
      </c>
      <c r="F230" s="15">
        <f t="shared" si="18"/>
        <v>60.477945681887697</v>
      </c>
      <c r="G230">
        <f t="shared" si="19"/>
        <v>17.938813465207517</v>
      </c>
      <c r="H230">
        <f t="shared" si="20"/>
        <v>-49.351704387153774</v>
      </c>
      <c r="I230" s="15">
        <f t="shared" si="22"/>
        <v>29.065054759941432</v>
      </c>
      <c r="J230" s="5">
        <f xml:space="preserve"> 'INB Plot'!$C$16*($G$2 - I230)</f>
        <v>7323557.7625387125</v>
      </c>
      <c r="K230" s="5">
        <f xml:space="preserve"> 'INB Plot'!$C$17 + A230*'INB Plot'!$C$18</f>
        <v>3445000</v>
      </c>
      <c r="L230" s="5">
        <f t="shared" si="23"/>
        <v>3878557.7625387125</v>
      </c>
    </row>
    <row r="231" spans="1:12" x14ac:dyDescent="0.3">
      <c r="A231">
        <f>'INB Plot'!$C$28 + (ROW() - 52)*'INB Plot'!$C$29</f>
        <v>1020</v>
      </c>
      <c r="B231">
        <f xml:space="preserve"> ROUND('INB Plot'!$C$26*A231,0)</f>
        <v>204</v>
      </c>
      <c r="C231">
        <f t="shared" si="24"/>
        <v>816</v>
      </c>
      <c r="D231" s="5">
        <f t="shared" si="17"/>
        <v>4353780.5217851019</v>
      </c>
      <c r="E231" s="5">
        <f t="shared" si="21"/>
        <v>864603.72777808935</v>
      </c>
      <c r="F231" s="15">
        <f t="shared" si="18"/>
        <v>60.240696433982684</v>
      </c>
      <c r="G231">
        <f t="shared" si="19"/>
        <v>18.174836928639252</v>
      </c>
      <c r="H231">
        <f t="shared" si="20"/>
        <v>-49.457291640947034</v>
      </c>
      <c r="I231" s="15">
        <f t="shared" si="22"/>
        <v>28.958241721674909</v>
      </c>
      <c r="J231" s="5">
        <f xml:space="preserve"> 'INB Plot'!$C$16*($G$2 - I231)</f>
        <v>7339579.7182786912</v>
      </c>
      <c r="K231" s="5">
        <f xml:space="preserve"> 'INB Plot'!$C$17 + A231*'INB Plot'!$C$18</f>
        <v>3460000</v>
      </c>
      <c r="L231" s="5">
        <f t="shared" si="23"/>
        <v>3879579.7182786912</v>
      </c>
    </row>
    <row r="232" spans="1:12" x14ac:dyDescent="0.3">
      <c r="A232">
        <f>'INB Plot'!$C$28 + (ROW() - 52)*'INB Plot'!$C$29</f>
        <v>1025</v>
      </c>
      <c r="B232">
        <f xml:space="preserve"> ROUND('INB Plot'!$C$26*A232,0)</f>
        <v>205</v>
      </c>
      <c r="C232">
        <f t="shared" si="24"/>
        <v>820</v>
      </c>
      <c r="D232" s="5">
        <f t="shared" si="17"/>
        <v>4349599.8222251013</v>
      </c>
      <c r="E232" s="5">
        <f t="shared" si="21"/>
        <v>860398.21177803981</v>
      </c>
      <c r="F232" s="15">
        <f t="shared" si="18"/>
        <v>60.005299709339809</v>
      </c>
      <c r="G232">
        <f t="shared" si="19"/>
        <v>18.409009227651865</v>
      </c>
      <c r="H232">
        <f t="shared" si="20"/>
        <v>-49.562113495182757</v>
      </c>
      <c r="I232" s="15">
        <f t="shared" si="22"/>
        <v>28.852195441808917</v>
      </c>
      <c r="J232" s="5">
        <f xml:space="preserve"> 'INB Plot'!$C$16*($G$2 - I232)</f>
        <v>7355486.6602585893</v>
      </c>
      <c r="K232" s="5">
        <f xml:space="preserve"> 'INB Plot'!$C$17 + A232*'INB Plot'!$C$18</f>
        <v>3475000</v>
      </c>
      <c r="L232" s="5">
        <f t="shared" si="23"/>
        <v>3880486.6602585893</v>
      </c>
    </row>
    <row r="233" spans="1:12" x14ac:dyDescent="0.3">
      <c r="A233">
        <f>'INB Plot'!$C$28 + (ROW() - 52)*'INB Plot'!$C$29</f>
        <v>1030</v>
      </c>
      <c r="B233">
        <f xml:space="preserve"> ROUND('INB Plot'!$C$26*A233,0)</f>
        <v>206</v>
      </c>
      <c r="C233">
        <f t="shared" si="24"/>
        <v>824</v>
      </c>
      <c r="D233" s="5">
        <f t="shared" si="17"/>
        <v>4345459.7119812164</v>
      </c>
      <c r="E233" s="5">
        <f t="shared" si="21"/>
        <v>856233.40994543815</v>
      </c>
      <c r="F233" s="15">
        <f t="shared" si="18"/>
        <v>59.771733917976135</v>
      </c>
      <c r="G233">
        <f t="shared" si="19"/>
        <v>18.641352055578494</v>
      </c>
      <c r="H233">
        <f t="shared" si="20"/>
        <v>-49.666178057462503</v>
      </c>
      <c r="I233" s="15">
        <f t="shared" si="22"/>
        <v>28.746907916092127</v>
      </c>
      <c r="J233" s="5">
        <f xml:space="preserve"> 'INB Plot'!$C$16*($G$2 - I233)</f>
        <v>7371279.7891161079</v>
      </c>
      <c r="K233" s="5">
        <f xml:space="preserve"> 'INB Plot'!$C$17 + A233*'INB Plot'!$C$18</f>
        <v>3490000</v>
      </c>
      <c r="L233" s="5">
        <f t="shared" si="23"/>
        <v>3881279.7891161079</v>
      </c>
    </row>
    <row r="234" spans="1:12" x14ac:dyDescent="0.3">
      <c r="A234">
        <f>'INB Plot'!$C$28 + (ROW() - 52)*'INB Plot'!$C$29</f>
        <v>1035</v>
      </c>
      <c r="B234">
        <f xml:space="preserve"> ROUND('INB Plot'!$C$26*A234,0)</f>
        <v>207</v>
      </c>
      <c r="C234">
        <f t="shared" si="24"/>
        <v>828</v>
      </c>
      <c r="D234" s="5">
        <f t="shared" si="17"/>
        <v>4341359.6028024908</v>
      </c>
      <c r="E234" s="5">
        <f t="shared" si="21"/>
        <v>852108.73388751317</v>
      </c>
      <c r="F234" s="15">
        <f t="shared" si="18"/>
        <v>59.539977803652853</v>
      </c>
      <c r="G234">
        <f t="shared" si="19"/>
        <v>18.87188676811266</v>
      </c>
      <c r="H234">
        <f t="shared" si="20"/>
        <v>-49.769493324806746</v>
      </c>
      <c r="I234" s="15">
        <f t="shared" si="22"/>
        <v>28.64237124695876</v>
      </c>
      <c r="J234" s="5">
        <f xml:space="preserve"> 'INB Plot'!$C$16*($G$2 - I234)</f>
        <v>7386960.289486113</v>
      </c>
      <c r="K234" s="5">
        <f xml:space="preserve"> 'INB Plot'!$C$17 + A234*'INB Plot'!$C$18</f>
        <v>3505000</v>
      </c>
      <c r="L234" s="5">
        <f t="shared" si="23"/>
        <v>3881960.289486113</v>
      </c>
    </row>
    <row r="235" spans="1:12" x14ac:dyDescent="0.3">
      <c r="A235">
        <f>'INB Plot'!$C$28 + (ROW() - 52)*'INB Plot'!$C$29</f>
        <v>1040</v>
      </c>
      <c r="B235">
        <f xml:space="preserve"> ROUND('INB Plot'!$C$26*A235,0)</f>
        <v>208</v>
      </c>
      <c r="C235">
        <f t="shared" si="24"/>
        <v>832</v>
      </c>
      <c r="D235" s="5">
        <f t="shared" si="17"/>
        <v>4337298.9177504824</v>
      </c>
      <c r="E235" s="5">
        <f t="shared" si="21"/>
        <v>848023.60649494885</v>
      </c>
      <c r="F235" s="15">
        <f t="shared" si="18"/>
        <v>59.310010437461884</v>
      </c>
      <c r="G235">
        <f t="shared" si="19"/>
        <v>19.100634389852047</v>
      </c>
      <c r="H235">
        <f t="shared" si="20"/>
        <v>-49.872067185449168</v>
      </c>
      <c r="I235" s="15">
        <f t="shared" si="22"/>
        <v>28.538577641864762</v>
      </c>
      <c r="J235" s="5">
        <f xml:space="preserve"> 'INB Plot'!$C$16*($G$2 - I235)</f>
        <v>7402529.3302502129</v>
      </c>
      <c r="K235" s="5">
        <f xml:space="preserve"> 'INB Plot'!$C$17 + A235*'INB Plot'!$C$18</f>
        <v>3520000</v>
      </c>
      <c r="L235" s="5">
        <f t="shared" si="23"/>
        <v>3882529.3302502129</v>
      </c>
    </row>
    <row r="236" spans="1:12" x14ac:dyDescent="0.3">
      <c r="A236">
        <f>'INB Plot'!$C$28 + (ROW() - 52)*'INB Plot'!$C$29</f>
        <v>1045</v>
      </c>
      <c r="B236">
        <f xml:space="preserve"> ROUND('INB Plot'!$C$26*A236,0)</f>
        <v>209</v>
      </c>
      <c r="C236">
        <f t="shared" si="24"/>
        <v>836</v>
      </c>
      <c r="D236" s="5">
        <f t="shared" si="17"/>
        <v>4333277.0909286374</v>
      </c>
      <c r="E236" s="5">
        <f t="shared" si="21"/>
        <v>843977.46167270048</v>
      </c>
      <c r="F236" s="15">
        <f t="shared" si="18"/>
        <v>59.081811211559554</v>
      </c>
      <c r="G236">
        <f t="shared" si="19"/>
        <v>19.327615620689954</v>
      </c>
      <c r="H236">
        <f t="shared" si="20"/>
        <v>-49.973907420597556</v>
      </c>
      <c r="I236" s="15">
        <f t="shared" si="22"/>
        <v>28.435519411651953</v>
      </c>
      <c r="J236" s="5">
        <f xml:space="preserve"> 'INB Plot'!$C$16*($G$2 - I236)</f>
        <v>7417988.0647821343</v>
      </c>
      <c r="K236" s="5">
        <f xml:space="preserve"> 'INB Plot'!$C$17 + A236*'INB Plot'!$C$18</f>
        <v>3535000</v>
      </c>
      <c r="L236" s="5">
        <f t="shared" si="23"/>
        <v>3882988.0647821343</v>
      </c>
    </row>
    <row r="237" spans="1:12" x14ac:dyDescent="0.3">
      <c r="A237">
        <f>'INB Plot'!$C$28 + (ROW() - 52)*'INB Plot'!$C$29</f>
        <v>1050</v>
      </c>
      <c r="B237">
        <f xml:space="preserve"> ROUND('INB Plot'!$C$26*A237,0)</f>
        <v>210</v>
      </c>
      <c r="C237">
        <f t="shared" si="24"/>
        <v>840</v>
      </c>
      <c r="D237" s="5">
        <f t="shared" si="17"/>
        <v>4329293.5672193822</v>
      </c>
      <c r="E237" s="5">
        <f t="shared" si="21"/>
        <v>839969.74407847808</v>
      </c>
      <c r="F237" s="15">
        <f t="shared" si="18"/>
        <v>58.85535983304333</v>
      </c>
      <c r="G237">
        <f t="shared" si="19"/>
        <v>19.552850842059826</v>
      </c>
      <c r="H237">
        <f t="shared" si="20"/>
        <v>-50.075021706163568</v>
      </c>
      <c r="I237" s="15">
        <f t="shared" si="22"/>
        <v>28.333188968939595</v>
      </c>
      <c r="J237" s="5">
        <f xml:space="preserve"> 'INB Plot'!$C$16*($G$2 - I237)</f>
        <v>7433337.6311889878</v>
      </c>
      <c r="K237" s="5">
        <f xml:space="preserve"> 'INB Plot'!$C$17 + A237*'INB Plot'!$C$18</f>
        <v>3550000</v>
      </c>
      <c r="L237" s="5">
        <f t="shared" si="23"/>
        <v>3883337.6311889878</v>
      </c>
    </row>
    <row r="238" spans="1:12" x14ac:dyDescent="0.3">
      <c r="A238">
        <f>'INB Plot'!$C$28 + (ROW() - 52)*'INB Plot'!$C$29</f>
        <v>1055</v>
      </c>
      <c r="B238">
        <f xml:space="preserve"> ROUND('INB Plot'!$C$26*A238,0)</f>
        <v>211</v>
      </c>
      <c r="C238">
        <f t="shared" si="24"/>
        <v>844</v>
      </c>
      <c r="D238" s="5">
        <f t="shared" si="17"/>
        <v>4325347.802028697</v>
      </c>
      <c r="E238" s="5">
        <f t="shared" si="21"/>
        <v>835999.9088686473</v>
      </c>
      <c r="F238" s="15">
        <f t="shared" si="18"/>
        <v>58.630636317967962</v>
      </c>
      <c r="G238">
        <f t="shared" si="19"/>
        <v>19.776360123036113</v>
      </c>
      <c r="H238">
        <f t="shared" si="20"/>
        <v>-50.175417614461338</v>
      </c>
      <c r="I238" s="15">
        <f t="shared" si="22"/>
        <v>28.231578826542744</v>
      </c>
      <c r="J238" s="5">
        <f xml:space="preserve"> 'INB Plot'!$C$16*($G$2 - I238)</f>
        <v>7448579.1525485152</v>
      </c>
      <c r="K238" s="5">
        <f xml:space="preserve"> 'INB Plot'!$C$17 + A238*'INB Plot'!$C$18</f>
        <v>3565000</v>
      </c>
      <c r="L238" s="5">
        <f t="shared" si="23"/>
        <v>3883579.1525485152</v>
      </c>
    </row>
    <row r="239" spans="1:12" x14ac:dyDescent="0.3">
      <c r="A239">
        <f>'INB Plot'!$C$28 + (ROW() - 52)*'INB Plot'!$C$29</f>
        <v>1060</v>
      </c>
      <c r="B239">
        <f xml:space="preserve"> ROUND('INB Plot'!$C$26*A239,0)</f>
        <v>212</v>
      </c>
      <c r="C239">
        <f t="shared" si="24"/>
        <v>848</v>
      </c>
      <c r="D239" s="5">
        <f t="shared" si="17"/>
        <v>4321439.2610379243</v>
      </c>
      <c r="E239" s="5">
        <f t="shared" si="21"/>
        <v>832067.42145130108</v>
      </c>
      <c r="F239" s="15">
        <f t="shared" si="18"/>
        <v>58.407620985497132</v>
      </c>
      <c r="G239">
        <f t="shared" si="19"/>
        <v>19.99816322629502</v>
      </c>
      <c r="H239">
        <f t="shared" si="20"/>
        <v>-50.275102615875255</v>
      </c>
      <c r="I239" s="15">
        <f t="shared" si="22"/>
        <v>28.130681595916897</v>
      </c>
      <c r="J239" s="5">
        <f xml:space="preserve"> 'INB Plot'!$C$16*($G$2 - I239)</f>
        <v>7463713.7371423924</v>
      </c>
      <c r="K239" s="5">
        <f xml:space="preserve"> 'INB Plot'!$C$17 + A239*'INB Plot'!$C$18</f>
        <v>3580000</v>
      </c>
      <c r="L239" s="5">
        <f t="shared" si="23"/>
        <v>3883713.7371423924</v>
      </c>
    </row>
    <row r="240" spans="1:12" x14ac:dyDescent="0.3">
      <c r="A240" s="9">
        <f>'INB Plot'!$C$28 + (ROW() - 52)*'INB Plot'!$C$29</f>
        <v>1065</v>
      </c>
      <c r="B240" s="9">
        <f xml:space="preserve"> ROUND('INB Plot'!$C$26*A240,0)</f>
        <v>213</v>
      </c>
      <c r="C240" s="9">
        <f t="shared" si="24"/>
        <v>852</v>
      </c>
      <c r="D240" s="10">
        <f t="shared" si="17"/>
        <v>4317567.419962558</v>
      </c>
      <c r="E240" s="10">
        <f t="shared" si="21"/>
        <v>828171.7572462688</v>
      </c>
      <c r="F240" s="21">
        <f t="shared" si="18"/>
        <v>58.18629445218734</v>
      </c>
      <c r="G240" s="9">
        <f t="shared" si="19"/>
        <v>20.218279613939757</v>
      </c>
      <c r="H240" s="9">
        <f t="shared" si="20"/>
        <v>-50.374084080497738</v>
      </c>
      <c r="I240" s="21">
        <f t="shared" si="22"/>
        <v>28.030489985629359</v>
      </c>
      <c r="J240" s="10">
        <f xml:space="preserve"> 'INB Plot'!$C$16*($G$2 - I240)</f>
        <v>7478742.4786855234</v>
      </c>
      <c r="K240" s="10">
        <f xml:space="preserve"> 'INB Plot'!$C$17 + A240*'INB Plot'!$C$18</f>
        <v>3595000</v>
      </c>
      <c r="L240" s="10">
        <f t="shared" si="23"/>
        <v>3883742.4786855234</v>
      </c>
    </row>
    <row r="241" spans="1:12" x14ac:dyDescent="0.3">
      <c r="A241">
        <f>'INB Plot'!$C$28 + (ROW() - 52)*'INB Plot'!$C$29</f>
        <v>1070</v>
      </c>
      <c r="B241">
        <f xml:space="preserve"> ROUND('INB Plot'!$C$26*A241,0)</f>
        <v>214</v>
      </c>
      <c r="C241">
        <f t="shared" si="24"/>
        <v>856</v>
      </c>
      <c r="D241" s="5">
        <f t="shared" si="17"/>
        <v>4313731.7643178031</v>
      </c>
      <c r="E241" s="5">
        <f t="shared" si="21"/>
        <v>824312.40145183494</v>
      </c>
      <c r="F241" s="15">
        <f t="shared" si="18"/>
        <v>57.966637626400299</v>
      </c>
      <c r="G241">
        <f t="shared" si="19"/>
        <v>20.43672845319324</v>
      </c>
      <c r="H241">
        <f t="shared" si="20"/>
        <v>-50.472369279738729</v>
      </c>
      <c r="I241" s="15">
        <f t="shared" si="22"/>
        <v>27.93099679985481</v>
      </c>
      <c r="J241" s="5">
        <f xml:space="preserve"> 'INB Plot'!$C$16*($G$2 - I241)</f>
        <v>7493666.4565517055</v>
      </c>
      <c r="K241" s="5">
        <f xml:space="preserve"> 'INB Plot'!$C$17 + A241*'INB Plot'!$C$18</f>
        <v>3610000</v>
      </c>
      <c r="L241" s="5">
        <f t="shared" si="23"/>
        <v>3883666.4565517055</v>
      </c>
    </row>
    <row r="242" spans="1:12" x14ac:dyDescent="0.3">
      <c r="A242">
        <f>'INB Plot'!$C$28 + (ROW() - 52)*'INB Plot'!$C$29</f>
        <v>1075</v>
      </c>
      <c r="B242">
        <f xml:space="preserve"> ROUND('INB Plot'!$C$26*A242,0)</f>
        <v>215</v>
      </c>
      <c r="C242">
        <f t="shared" si="24"/>
        <v>860</v>
      </c>
      <c r="D242" s="5">
        <f t="shared" si="17"/>
        <v>4309931.7891906723</v>
      </c>
      <c r="E242" s="5">
        <f t="shared" si="21"/>
        <v>820488.84881795128</v>
      </c>
      <c r="F242" s="15">
        <f t="shared" si="18"/>
        <v>57.748631702840704</v>
      </c>
      <c r="G242">
        <f t="shared" si="19"/>
        <v>20.653528621961868</v>
      </c>
      <c r="H242">
        <f t="shared" si="20"/>
        <v>-50.569965387904176</v>
      </c>
      <c r="I242" s="15">
        <f t="shared" si="22"/>
        <v>27.832194936898389</v>
      </c>
      <c r="J242" s="5">
        <f xml:space="preserve"> 'INB Plot'!$C$16*($G$2 - I242)</f>
        <v>7508486.7359951688</v>
      </c>
      <c r="K242" s="5">
        <f xml:space="preserve"> 'INB Plot'!$C$17 + A242*'INB Plot'!$C$18</f>
        <v>3625000</v>
      </c>
      <c r="L242" s="5">
        <f t="shared" si="23"/>
        <v>3883486.7359951688</v>
      </c>
    </row>
    <row r="243" spans="1:12" x14ac:dyDescent="0.3">
      <c r="A243">
        <f>'INB Plot'!$C$28 + (ROW() - 52)*'INB Plot'!$C$29</f>
        <v>1080</v>
      </c>
      <c r="B243">
        <f xml:space="preserve"> ROUND('INB Plot'!$C$26*A243,0)</f>
        <v>216</v>
      </c>
      <c r="C243">
        <f t="shared" si="24"/>
        <v>864</v>
      </c>
      <c r="D243" s="5">
        <f t="shared" si="17"/>
        <v>4306166.9990184233</v>
      </c>
      <c r="E243" s="5">
        <f t="shared" si="21"/>
        <v>816700.6034257306</v>
      </c>
      <c r="F243" s="15">
        <f t="shared" si="18"/>
        <v>57.532258157215857</v>
      </c>
      <c r="G243">
        <f t="shared" si="19"/>
        <v>20.868698714273535</v>
      </c>
      <c r="H243">
        <f t="shared" si="20"/>
        <v>-50.666879483748829</v>
      </c>
      <c r="I243" s="15">
        <f t="shared" si="22"/>
        <v>27.73407738774057</v>
      </c>
      <c r="J243" s="5">
        <f xml:space="preserve"> 'INB Plot'!$C$16*($G$2 - I243)</f>
        <v>7523204.3683688417</v>
      </c>
      <c r="K243" s="5">
        <f xml:space="preserve"> 'INB Plot'!$C$17 + A243*'INB Plot'!$C$18</f>
        <v>3640000</v>
      </c>
      <c r="L243" s="5">
        <f t="shared" si="23"/>
        <v>3883204.3683688417</v>
      </c>
    </row>
    <row r="244" spans="1:12" x14ac:dyDescent="0.3">
      <c r="A244">
        <f>'INB Plot'!$C$28 + (ROW() - 52)*'INB Plot'!$C$29</f>
        <v>1085</v>
      </c>
      <c r="B244">
        <f xml:space="preserve"> ROUND('INB Plot'!$C$26*A244,0)</f>
        <v>217</v>
      </c>
      <c r="C244">
        <f t="shared" si="24"/>
        <v>868</v>
      </c>
      <c r="D244" s="5">
        <f t="shared" ref="D244:D307" si="25" xml:space="preserve"> POWER($B$2,2)*$B$5*$B$6*($B$5+$B$6+B244)/(POWER($B$5+$B$6,2)*($B$5+$B$6+1)*B244)+POWER($C$2,2)*$B$7*$B$8*($B$7+$B$8+C244)/(POWER($B$7+$B$8,2)*($B$7+$B$8+1)*C244)</f>
        <v>4302436.907373108</v>
      </c>
      <c r="E244" s="5">
        <f t="shared" si="21"/>
        <v>812947.17847302195</v>
      </c>
      <c r="F244" s="15">
        <f t="shared" ref="F244:F307" si="26" xml:space="preserve"> E244*SQRT($F$2/(2*PI()))*EXP(-POWER($E$2,2)/(2*$F$2))/D244</f>
        <v>57.317498741014298</v>
      </c>
      <c r="G244">
        <f t="shared" ref="G244:G307" si="27" xml:space="preserve"> -$E$2*NORMDIST(-$E$2/SQRT($F$2),0,1,1) + POWER($F$2,3/2)*EXP( -POWER($E$2,2)/(2*$F$2) ) / (D244*SQRT(2*PI()))</f>
        <v>21.082257045594105</v>
      </c>
      <c r="H244">
        <f t="shared" ref="H244:H307" si="28" xml:space="preserve"> $E$2*NORMDIST(-$E$2*SQRT(D244)/$F$2,0,1,1) - $F$2*EXP(-POWER($E$2,2)*D244/(2*POWER($F$2,2)))/(SQRT(2*PI()*D244))</f>
        <v>-50.763118551998787</v>
      </c>
      <c r="I244" s="15">
        <f t="shared" si="22"/>
        <v>27.636637234609623</v>
      </c>
      <c r="J244" s="5">
        <f xml:space="preserve"> 'INB Plot'!$C$16*($G$2 - I244)</f>
        <v>7537820.3913384834</v>
      </c>
      <c r="K244" s="5">
        <f xml:space="preserve"> 'INB Plot'!$C$17 + A244*'INB Plot'!$C$18</f>
        <v>3655000</v>
      </c>
      <c r="L244" s="5">
        <f t="shared" si="23"/>
        <v>3882820.3913384834</v>
      </c>
    </row>
    <row r="245" spans="1:12" x14ac:dyDescent="0.3">
      <c r="A245">
        <f>'INB Plot'!$C$28 + (ROW() - 52)*'INB Plot'!$C$29</f>
        <v>1090</v>
      </c>
      <c r="B245">
        <f xml:space="preserve"> ROUND('INB Plot'!$C$26*A245,0)</f>
        <v>218</v>
      </c>
      <c r="C245">
        <f t="shared" si="24"/>
        <v>872</v>
      </c>
      <c r="D245" s="5">
        <f t="shared" si="25"/>
        <v>4298741.036752061</v>
      </c>
      <c r="E245" s="5">
        <f t="shared" ref="E245:E308" si="29" xml:space="preserve"> POWER($B$2,2)*$B$5*$B$6/(POWER($B$5+$B$6,2)*(B245+1))+POWER($C$2,2)*$B$7*$B$8/(POWER($B$7+$B$8,2)*(C245+1))</f>
        <v>809228.09606587095</v>
      </c>
      <c r="F245" s="15">
        <f t="shared" si="26"/>
        <v>57.10433547640018</v>
      </c>
      <c r="G245">
        <f t="shared" si="27"/>
        <v>21.294221658024213</v>
      </c>
      <c r="H245">
        <f t="shared" si="28"/>
        <v>-50.858689484847531</v>
      </c>
      <c r="I245" s="15">
        <f t="shared" ref="I245:I308" si="30">F245+G245+H245</f>
        <v>27.539867649576863</v>
      </c>
      <c r="J245" s="5">
        <f xml:space="preserve"> 'INB Plot'!$C$16*($G$2 - I245)</f>
        <v>7552335.8290933976</v>
      </c>
      <c r="K245" s="5">
        <f xml:space="preserve"> 'INB Plot'!$C$17 + A245*'INB Plot'!$C$18</f>
        <v>3670000</v>
      </c>
      <c r="L245" s="5">
        <f t="shared" ref="L245:L308" si="31" xml:space="preserve"> J245 - K245</f>
        <v>3882335.8290933976</v>
      </c>
    </row>
    <row r="246" spans="1:12" x14ac:dyDescent="0.3">
      <c r="A246">
        <f>'INB Plot'!$C$28 + (ROW() - 52)*'INB Plot'!$C$29</f>
        <v>1095</v>
      </c>
      <c r="B246">
        <f xml:space="preserve"> ROUND('INB Plot'!$C$26*A246,0)</f>
        <v>219</v>
      </c>
      <c r="C246">
        <f t="shared" si="24"/>
        <v>876</v>
      </c>
      <c r="D246" s="5">
        <f t="shared" si="25"/>
        <v>4295078.9183741286</v>
      </c>
      <c r="E246" s="5">
        <f t="shared" si="29"/>
        <v>805542.88701567915</v>
      </c>
      <c r="F246" s="15">
        <f t="shared" si="26"/>
        <v>56.892750651220361</v>
      </c>
      <c r="G246">
        <f t="shared" si="27"/>
        <v>21.504610325380497</v>
      </c>
      <c r="H246">
        <f t="shared" si="28"/>
        <v>-50.953599083426496</v>
      </c>
      <c r="I246" s="15">
        <f t="shared" si="30"/>
        <v>27.443761893174354</v>
      </c>
      <c r="J246" s="5">
        <f xml:space="preserve"> 'INB Plot'!$C$16*($G$2 - I246)</f>
        <v>7566751.6925537735</v>
      </c>
      <c r="K246" s="5">
        <f xml:space="preserve"> 'INB Plot'!$C$17 + A246*'INB Plot'!$C$18</f>
        <v>3685000</v>
      </c>
      <c r="L246" s="5">
        <f t="shared" si="31"/>
        <v>3881751.6925537735</v>
      </c>
    </row>
    <row r="247" spans="1:12" x14ac:dyDescent="0.3">
      <c r="A247">
        <f>'INB Plot'!$C$28 + (ROW() - 52)*'INB Plot'!$C$29</f>
        <v>1100</v>
      </c>
      <c r="B247">
        <f xml:space="preserve"> ROUND('INB Plot'!$C$26*A247,0)</f>
        <v>220</v>
      </c>
      <c r="C247">
        <f t="shared" si="24"/>
        <v>880</v>
      </c>
      <c r="D247" s="5">
        <f t="shared" si="25"/>
        <v>4291450.0919814501</v>
      </c>
      <c r="E247" s="5">
        <f t="shared" si="29"/>
        <v>801891.09064187948</v>
      </c>
      <c r="F247" s="15">
        <f t="shared" si="26"/>
        <v>56.682726814121494</v>
      </c>
      <c r="G247">
        <f t="shared" si="27"/>
        <v>21.713440558163825</v>
      </c>
      <c r="H247">
        <f t="shared" si="28"/>
        <v>-51.047854059247442</v>
      </c>
      <c r="I247" s="15">
        <f t="shared" si="30"/>
        <v>27.348313313037877</v>
      </c>
      <c r="J247" s="5">
        <f xml:space="preserve"> 'INB Plot'!$C$16*($G$2 - I247)</f>
        <v>7581068.9795742454</v>
      </c>
      <c r="K247" s="5">
        <f xml:space="preserve"> 'INB Plot'!$C$17 + A247*'INB Plot'!$C$18</f>
        <v>3700000</v>
      </c>
      <c r="L247" s="5">
        <f t="shared" si="31"/>
        <v>3881068.9795742454</v>
      </c>
    </row>
    <row r="248" spans="1:12" x14ac:dyDescent="0.3">
      <c r="A248">
        <f>'INB Plot'!$C$28 + (ROW() - 52)*'INB Plot'!$C$29</f>
        <v>1105</v>
      </c>
      <c r="B248">
        <f xml:space="preserve"> ROUND('INB Plot'!$C$26*A248,0)</f>
        <v>221</v>
      </c>
      <c r="C248">
        <f t="shared" si="24"/>
        <v>884</v>
      </c>
      <c r="D248" s="5">
        <f t="shared" si="25"/>
        <v>4287854.1056466233</v>
      </c>
      <c r="E248" s="5">
        <f t="shared" si="29"/>
        <v>798272.25457995641</v>
      </c>
      <c r="F248" s="15">
        <f t="shared" si="26"/>
        <v>56.474246769774282</v>
      </c>
      <c r="G248">
        <f t="shared" si="27"/>
        <v>21.920729608417332</v>
      </c>
      <c r="H248">
        <f t="shared" si="28"/>
        <v>-51.141461035619955</v>
      </c>
      <c r="I248" s="15">
        <f t="shared" si="30"/>
        <v>27.25351534257166</v>
      </c>
      <c r="J248" s="5">
        <f xml:space="preserve"> 'INB Plot'!$C$16*($G$2 - I248)</f>
        <v>7595288.6751441779</v>
      </c>
      <c r="K248" s="5">
        <f xml:space="preserve"> 'INB Plot'!$C$17 + A248*'INB Plot'!$C$18</f>
        <v>3715000</v>
      </c>
      <c r="L248" s="5">
        <f t="shared" si="31"/>
        <v>3880288.6751441779</v>
      </c>
    </row>
    <row r="249" spans="1:12" x14ac:dyDescent="0.3">
      <c r="A249">
        <f>'INB Plot'!$C$28 + (ROW() - 52)*'INB Plot'!$C$29</f>
        <v>1110</v>
      </c>
      <c r="B249">
        <f xml:space="preserve"> ROUND('INB Plot'!$C$26*A249,0)</f>
        <v>222</v>
      </c>
      <c r="C249">
        <f t="shared" si="24"/>
        <v>888</v>
      </c>
      <c r="D249" s="5">
        <f t="shared" si="25"/>
        <v>4284290.5155850844</v>
      </c>
      <c r="E249" s="5">
        <f t="shared" si="29"/>
        <v>794685.93459463958</v>
      </c>
      <c r="F249" s="15">
        <f t="shared" si="26"/>
        <v>56.267293574201943</v>
      </c>
      <c r="G249">
        <f t="shared" si="27"/>
        <v>22.126494474477795</v>
      </c>
      <c r="H249">
        <f t="shared" si="28"/>
        <v>-51.234426549043661</v>
      </c>
      <c r="I249" s="15">
        <f t="shared" si="30"/>
        <v>27.159361499636077</v>
      </c>
      <c r="J249" s="5">
        <f xml:space="preserve"> 'INB Plot'!$C$16*($G$2 - I249)</f>
        <v>7609411.7515845159</v>
      </c>
      <c r="K249" s="5">
        <f xml:space="preserve"> 'INB Plot'!$C$17 + A249*'INB Plot'!$C$18</f>
        <v>3730000</v>
      </c>
      <c r="L249" s="5">
        <f t="shared" si="31"/>
        <v>3879411.7515845159</v>
      </c>
    </row>
    <row r="250" spans="1:12" x14ac:dyDescent="0.3">
      <c r="A250">
        <f>'INB Plot'!$C$28 + (ROW() - 52)*'INB Plot'!$C$29</f>
        <v>1115</v>
      </c>
      <c r="B250">
        <f xml:space="preserve"> ROUND('INB Plot'!$C$26*A250,0)</f>
        <v>223</v>
      </c>
      <c r="C250">
        <f t="shared" si="24"/>
        <v>892</v>
      </c>
      <c r="D250" s="5">
        <f t="shared" si="25"/>
        <v>4280758.8859725278</v>
      </c>
      <c r="E250" s="5">
        <f t="shared" si="29"/>
        <v>791131.69439811108</v>
      </c>
      <c r="F250" s="15">
        <f t="shared" si="26"/>
        <v>56.061850530210549</v>
      </c>
      <c r="G250">
        <f t="shared" si="27"/>
        <v>22.330751905622066</v>
      </c>
      <c r="H250">
        <f t="shared" si="28"/>
        <v>-51.326757050575424</v>
      </c>
      <c r="I250" s="15">
        <f t="shared" si="30"/>
        <v>27.065845385257191</v>
      </c>
      <c r="J250" s="5">
        <f xml:space="preserve"> 'INB Plot'!$C$16*($G$2 - I250)</f>
        <v>7623439.1687413482</v>
      </c>
      <c r="K250" s="5">
        <f xml:space="preserve"> 'INB Plot'!$C$17 + A250*'INB Plot'!$C$18</f>
        <v>3745000</v>
      </c>
      <c r="L250" s="5">
        <f t="shared" si="31"/>
        <v>3878439.1687413482</v>
      </c>
    </row>
    <row r="251" spans="1:12" x14ac:dyDescent="0.3">
      <c r="A251">
        <f>'INB Plot'!$C$28 + (ROW() - 52)*'INB Plot'!$C$29</f>
        <v>1120</v>
      </c>
      <c r="B251">
        <f xml:space="preserve"> ROUND('INB Plot'!$C$26*A251,0)</f>
        <v>224</v>
      </c>
      <c r="C251">
        <f t="shared" si="24"/>
        <v>896</v>
      </c>
      <c r="D251" s="5">
        <f t="shared" si="25"/>
        <v>4277258.788767226</v>
      </c>
      <c r="E251" s="5">
        <f t="shared" si="29"/>
        <v>787609.10547307029</v>
      </c>
      <c r="F251" s="15">
        <f t="shared" si="26"/>
        <v>55.85790118291856</v>
      </c>
      <c r="G251">
        <f t="shared" si="27"/>
        <v>22.533518406611989</v>
      </c>
      <c r="H251">
        <f t="shared" si="28"/>
        <v>-51.418458907171896</v>
      </c>
      <c r="I251" s="15">
        <f t="shared" si="30"/>
        <v>26.972960682358661</v>
      </c>
      <c r="J251" s="5">
        <f xml:space="preserve"> 'INB Plot'!$C$16*($G$2 - I251)</f>
        <v>7637371.8741761278</v>
      </c>
      <c r="K251" s="5">
        <f xml:space="preserve"> 'INB Plot'!$C$17 + A251*'INB Plot'!$C$18</f>
        <v>3760000</v>
      </c>
      <c r="L251" s="5">
        <f t="shared" si="31"/>
        <v>3877371.8741761278</v>
      </c>
    </row>
    <row r="252" spans="1:12" x14ac:dyDescent="0.3">
      <c r="A252">
        <f>'INB Plot'!$C$28 + (ROW() - 52)*'INB Plot'!$C$29</f>
        <v>1125</v>
      </c>
      <c r="B252">
        <f xml:space="preserve"> ROUND('INB Plot'!$C$26*A252,0)</f>
        <v>225</v>
      </c>
      <c r="C252">
        <f t="shared" si="24"/>
        <v>900</v>
      </c>
      <c r="D252" s="5">
        <f t="shared" si="25"/>
        <v>4273789.8035370819</v>
      </c>
      <c r="E252" s="5">
        <f t="shared" si="29"/>
        <v>784117.74690050329</v>
      </c>
      <c r="F252" s="15">
        <f t="shared" si="26"/>
        <v>55.655429315382854</v>
      </c>
      <c r="G252">
        <f t="shared" si="27"/>
        <v>22.734810242140213</v>
      </c>
      <c r="H252">
        <f t="shared" si="28"/>
        <v>-51.509538403008975</v>
      </c>
      <c r="I252" s="15">
        <f t="shared" si="30"/>
        <v>26.880701154514099</v>
      </c>
      <c r="J252" s="5">
        <f xml:space="preserve"> 'INB Plot'!$C$16*($G$2 - I252)</f>
        <v>7651210.8033528123</v>
      </c>
      <c r="K252" s="5">
        <f xml:space="preserve"> 'INB Plot'!$C$17 + A252*'INB Plot'!$C$18</f>
        <v>3775000</v>
      </c>
      <c r="L252" s="5">
        <f t="shared" si="31"/>
        <v>3876210.8033528123</v>
      </c>
    </row>
    <row r="253" spans="1:12" x14ac:dyDescent="0.3">
      <c r="A253">
        <f>'INB Plot'!$C$28 + (ROW() - 52)*'INB Plot'!$C$29</f>
        <v>1130</v>
      </c>
      <c r="B253">
        <f xml:space="preserve"> ROUND('INB Plot'!$C$26*A253,0)</f>
        <v>226</v>
      </c>
      <c r="C253">
        <f t="shared" si="24"/>
        <v>904</v>
      </c>
      <c r="D253" s="5">
        <f t="shared" si="25"/>
        <v>4270351.5172912758</v>
      </c>
      <c r="E253" s="5">
        <f t="shared" si="29"/>
        <v>780657.20519201364</v>
      </c>
      <c r="F253" s="15">
        <f t="shared" si="26"/>
        <v>55.454418944319173</v>
      </c>
      <c r="G253">
        <f t="shared" si="27"/>
        <v>22.934643441179048</v>
      </c>
      <c r="H253">
        <f t="shared" si="28"/>
        <v>-51.600001740776804</v>
      </c>
      <c r="I253" s="15">
        <f t="shared" si="30"/>
        <v>26.789060644721417</v>
      </c>
      <c r="J253" s="5">
        <f xml:space="preserve"> 'INB Plot'!$C$16*($G$2 - I253)</f>
        <v>7664956.8798217149</v>
      </c>
      <c r="K253" s="5">
        <f xml:space="preserve"> 'INB Plot'!$C$17 + A253*'INB Plot'!$C$18</f>
        <v>3790000</v>
      </c>
      <c r="L253" s="5">
        <f t="shared" si="31"/>
        <v>3874956.8798217149</v>
      </c>
    </row>
    <row r="254" spans="1:12" x14ac:dyDescent="0.3">
      <c r="A254">
        <f>'INB Plot'!$C$28 + (ROW() - 52)*'INB Plot'!$C$29</f>
        <v>1135</v>
      </c>
      <c r="B254">
        <f xml:space="preserve"> ROUND('INB Plot'!$C$26*A254,0)</f>
        <v>227</v>
      </c>
      <c r="C254">
        <f t="shared" si="24"/>
        <v>908</v>
      </c>
      <c r="D254" s="5">
        <f t="shared" si="25"/>
        <v>4266943.5243163574</v>
      </c>
      <c r="E254" s="5">
        <f t="shared" si="29"/>
        <v>777227.07412657433</v>
      </c>
      <c r="F254" s="15">
        <f t="shared" si="26"/>
        <v>55.254854315914415</v>
      </c>
      <c r="G254">
        <f t="shared" si="27"/>
        <v>23.133033801235712</v>
      </c>
      <c r="H254">
        <f t="shared" si="28"/>
        <v>-51.689855042952502</v>
      </c>
      <c r="I254" s="15">
        <f t="shared" si="30"/>
        <v>26.698033074197625</v>
      </c>
      <c r="J254" s="5">
        <f xml:space="preserve"> 'INB Plot'!$C$16*($G$2 - I254)</f>
        <v>7678611.015400283</v>
      </c>
      <c r="K254" s="5">
        <f xml:space="preserve"> 'INB Plot'!$C$17 + A254*'INB Plot'!$C$18</f>
        <v>3805000</v>
      </c>
      <c r="L254" s="5">
        <f t="shared" si="31"/>
        <v>3873611.015400283</v>
      </c>
    </row>
    <row r="255" spans="1:12" x14ac:dyDescent="0.3">
      <c r="A255">
        <f>'INB Plot'!$C$28 + (ROW() - 52)*'INB Plot'!$C$29</f>
        <v>1140</v>
      </c>
      <c r="B255">
        <f xml:space="preserve"> ROUND('INB Plot'!$C$26*A255,0)</f>
        <v>228</v>
      </c>
      <c r="C255">
        <f t="shared" si="24"/>
        <v>912</v>
      </c>
      <c r="D255" s="5">
        <f t="shared" si="25"/>
        <v>4263565.4260166585</v>
      </c>
      <c r="E255" s="5">
        <f t="shared" si="29"/>
        <v>773826.95459156309</v>
      </c>
      <c r="F255" s="15">
        <f t="shared" si="26"/>
        <v>55.056719901728442</v>
      </c>
      <c r="G255">
        <f t="shared" si="27"/>
        <v>23.329996892514941</v>
      </c>
      <c r="H255">
        <f t="shared" si="28"/>
        <v>-51.779104353050087</v>
      </c>
      <c r="I255" s="15">
        <f t="shared" si="30"/>
        <v>26.607612441193297</v>
      </c>
      <c r="J255" s="5">
        <f xml:space="preserve"> 'INB Plot'!$C$16*($G$2 - I255)</f>
        <v>7692174.1103509329</v>
      </c>
      <c r="K255" s="5">
        <f xml:space="preserve"> 'INB Plot'!$C$17 + A255*'INB Plot'!$C$18</f>
        <v>3820000</v>
      </c>
      <c r="L255" s="5">
        <f t="shared" si="31"/>
        <v>3872174.1103509329</v>
      </c>
    </row>
    <row r="256" spans="1:12" x14ac:dyDescent="0.3">
      <c r="A256">
        <f>'INB Plot'!$C$28 + (ROW() - 52)*'INB Plot'!$C$29</f>
        <v>1145</v>
      </c>
      <c r="B256">
        <f xml:space="preserve"> ROUND('INB Plot'!$C$26*A256,0)</f>
        <v>229</v>
      </c>
      <c r="C256">
        <f t="shared" si="24"/>
        <v>916</v>
      </c>
      <c r="D256" s="5">
        <f t="shared" si="25"/>
        <v>4260216.8307588771</v>
      </c>
      <c r="E256" s="5">
        <f t="shared" si="29"/>
        <v>770456.45442795358</v>
      </c>
      <c r="F256" s="15">
        <f t="shared" si="26"/>
        <v>54.860000394683432</v>
      </c>
      <c r="G256">
        <f t="shared" si="27"/>
        <v>23.525548061992936</v>
      </c>
      <c r="H256">
        <f t="shared" si="28"/>
        <v>-51.867755636847676</v>
      </c>
      <c r="I256" s="15">
        <f t="shared" si="30"/>
        <v>26.517792819828685</v>
      </c>
      <c r="J256" s="5">
        <f xml:space="preserve"> 'INB Plot'!$C$16*($G$2 - I256)</f>
        <v>7705647.0535556246</v>
      </c>
      <c r="K256" s="5">
        <f xml:space="preserve"> 'INB Plot'!$C$17 + A256*'INB Plot'!$C$18</f>
        <v>3835000</v>
      </c>
      <c r="L256" s="5">
        <f t="shared" si="31"/>
        <v>3870647.0535556246</v>
      </c>
    </row>
    <row r="257" spans="1:12" x14ac:dyDescent="0.3">
      <c r="A257">
        <f>'INB Plot'!$C$28 + (ROW() - 52)*'INB Plot'!$C$29</f>
        <v>1150</v>
      </c>
      <c r="B257">
        <f xml:space="preserve"> ROUND('INB Plot'!$C$26*A257,0)</f>
        <v>230</v>
      </c>
      <c r="C257">
        <f t="shared" si="24"/>
        <v>920</v>
      </c>
      <c r="D257" s="5">
        <f t="shared" si="25"/>
        <v>4256897.3537207302</v>
      </c>
      <c r="E257" s="5">
        <f t="shared" si="29"/>
        <v>767115.18827953399</v>
      </c>
      <c r="F257" s="15">
        <f t="shared" si="26"/>
        <v>54.664680705138224</v>
      </c>
      <c r="G257">
        <f t="shared" si="27"/>
        <v>23.719702437403186</v>
      </c>
      <c r="H257">
        <f t="shared" si="28"/>
        <v>-51.955814783594292</v>
      </c>
      <c r="I257" s="15">
        <f t="shared" si="30"/>
        <v>26.428568358947118</v>
      </c>
      <c r="J257" s="5">
        <f xml:space="preserve"> 'INB Plot'!$C$16*($G$2 - I257)</f>
        <v>7719030.7226878591</v>
      </c>
      <c r="K257" s="5">
        <f xml:space="preserve"> 'INB Plot'!$C$17 + A257*'INB Plot'!$C$18</f>
        <v>3850000</v>
      </c>
      <c r="L257" s="5">
        <f t="shared" si="31"/>
        <v>3869030.7226878591</v>
      </c>
    </row>
    <row r="258" spans="1:12" x14ac:dyDescent="0.3">
      <c r="A258">
        <f>'INB Plot'!$C$28 + (ROW() - 52)*'INB Plot'!$C$29</f>
        <v>1155</v>
      </c>
      <c r="B258">
        <f xml:space="preserve"> ROUND('INB Plot'!$C$26*A258,0)</f>
        <v>231</v>
      </c>
      <c r="C258">
        <f t="shared" si="24"/>
        <v>924</v>
      </c>
      <c r="D258" s="5">
        <f t="shared" si="25"/>
        <v>4253606.616743518</v>
      </c>
      <c r="E258" s="5">
        <f t="shared" si="29"/>
        <v>763802.77744603273</v>
      </c>
      <c r="F258" s="15">
        <f t="shared" si="26"/>
        <v>54.470745957046034</v>
      </c>
      <c r="G258">
        <f t="shared" si="27"/>
        <v>23.912474931137922</v>
      </c>
      <c r="H258">
        <f t="shared" si="28"/>
        <v>-52.043287607193747</v>
      </c>
      <c r="I258" s="15">
        <f t="shared" si="30"/>
        <v>26.339933280990209</v>
      </c>
      <c r="J258" s="5">
        <f xml:space="preserve"> 'INB Plot'!$C$16*($G$2 - I258)</f>
        <v>7732325.9843813954</v>
      </c>
      <c r="K258" s="5">
        <f xml:space="preserve"> 'INB Plot'!$C$17 + A258*'INB Plot'!$C$18</f>
        <v>3865000</v>
      </c>
      <c r="L258" s="5">
        <f t="shared" si="31"/>
        <v>3867325.9843813954</v>
      </c>
    </row>
    <row r="259" spans="1:12" x14ac:dyDescent="0.3">
      <c r="A259">
        <f>'INB Plot'!$C$28 + (ROW() - 52)*'INB Plot'!$C$29</f>
        <v>1160</v>
      </c>
      <c r="B259">
        <f xml:space="preserve"> ROUND('INB Plot'!$C$26*A259,0)</f>
        <v>232</v>
      </c>
      <c r="C259">
        <f t="shared" si="24"/>
        <v>928</v>
      </c>
      <c r="D259" s="5">
        <f t="shared" si="25"/>
        <v>4250344.2481885245</v>
      </c>
      <c r="E259" s="5">
        <f t="shared" si="29"/>
        <v>760518.84974003187</v>
      </c>
      <c r="F259" s="15">
        <f t="shared" si="26"/>
        <v>54.27818148419292</v>
      </c>
      <c r="G259">
        <f t="shared" si="27"/>
        <v>24.103880244066005</v>
      </c>
      <c r="H259">
        <f t="shared" si="28"/>
        <v>-52.13017984736922</v>
      </c>
      <c r="I259" s="15">
        <f t="shared" si="30"/>
        <v>26.251881880889698</v>
      </c>
      <c r="J259" s="5">
        <f xml:space="preserve"> 'INB Plot'!$C$16*($G$2 - I259)</f>
        <v>7745533.6943964725</v>
      </c>
      <c r="K259" s="5">
        <f xml:space="preserve"> 'INB Plot'!$C$17 + A259*'INB Plot'!$C$18</f>
        <v>3880000</v>
      </c>
      <c r="L259" s="5">
        <f t="shared" si="31"/>
        <v>3865533.6943964725</v>
      </c>
    </row>
    <row r="260" spans="1:12" x14ac:dyDescent="0.3">
      <c r="A260">
        <f>'INB Plot'!$C$28 + (ROW() - 52)*'INB Plot'!$C$29</f>
        <v>1165</v>
      </c>
      <c r="B260">
        <f xml:space="preserve"> ROUND('INB Plot'!$C$26*A260,0)</f>
        <v>233</v>
      </c>
      <c r="C260">
        <f t="shared" si="24"/>
        <v>932</v>
      </c>
      <c r="D260" s="5">
        <f t="shared" si="25"/>
        <v>4247109.8827970922</v>
      </c>
      <c r="E260" s="5">
        <f t="shared" si="29"/>
        <v>757263.03934755782</v>
      </c>
      <c r="F260" s="15">
        <f t="shared" si="26"/>
        <v>54.086972826515726</v>
      </c>
      <c r="G260">
        <f t="shared" si="27"/>
        <v>24.293932869270293</v>
      </c>
      <c r="H260">
        <f t="shared" si="28"/>
        <v>-52.216497170805582</v>
      </c>
      <c r="I260" s="15">
        <f t="shared" si="30"/>
        <v>26.164408524980445</v>
      </c>
      <c r="J260" s="5">
        <f xml:space="preserve"> 'INB Plot'!$C$16*($G$2 - I260)</f>
        <v>7758654.6977828601</v>
      </c>
      <c r="K260" s="5">
        <f xml:space="preserve"> 'INB Plot'!$C$17 + A260*'INB Plot'!$C$18</f>
        <v>3895000</v>
      </c>
      <c r="L260" s="5">
        <f t="shared" si="31"/>
        <v>3863654.6977828601</v>
      </c>
    </row>
    <row r="261" spans="1:12" x14ac:dyDescent="0.3">
      <c r="A261">
        <f>'INB Plot'!$C$28 + (ROW() - 52)*'INB Plot'!$C$29</f>
        <v>1170</v>
      </c>
      <c r="B261">
        <f xml:space="preserve"> ROUND('INB Plot'!$C$26*A261,0)</f>
        <v>234</v>
      </c>
      <c r="C261">
        <f t="shared" si="24"/>
        <v>936</v>
      </c>
      <c r="D261" s="5">
        <f t="shared" si="25"/>
        <v>4243903.1615543049</v>
      </c>
      <c r="E261" s="5">
        <f t="shared" si="29"/>
        <v>754034.98669223627</v>
      </c>
      <c r="F261" s="15">
        <f t="shared" si="26"/>
        <v>53.897105726496811</v>
      </c>
      <c r="G261">
        <f t="shared" si="27"/>
        <v>24.482647095705488</v>
      </c>
      <c r="H261">
        <f t="shared" si="28"/>
        <v>-52.302245172272592</v>
      </c>
      <c r="I261" s="15">
        <f t="shared" si="30"/>
        <v>26.077507649929714</v>
      </c>
      <c r="J261" s="5">
        <f xml:space="preserve"> 'INB Plot'!$C$16*($G$2 - I261)</f>
        <v>7771689.8290404696</v>
      </c>
      <c r="K261" s="5">
        <f xml:space="preserve"> 'INB Plot'!$C$17 + A261*'INB Plot'!$C$18</f>
        <v>3910000</v>
      </c>
      <c r="L261" s="5">
        <f t="shared" si="31"/>
        <v>3861689.8290404696</v>
      </c>
    </row>
    <row r="262" spans="1:12" x14ac:dyDescent="0.3">
      <c r="A262">
        <f>'INB Plot'!$C$28 + (ROW() - 52)*'INB Plot'!$C$29</f>
        <v>1175</v>
      </c>
      <c r="B262">
        <f xml:space="preserve"> ROUND('INB Plot'!$C$26*A262,0)</f>
        <v>235</v>
      </c>
      <c r="C262">
        <f t="shared" si="24"/>
        <v>940</v>
      </c>
      <c r="D262" s="5">
        <f t="shared" si="25"/>
        <v>4240723.731556138</v>
      </c>
      <c r="E262" s="5">
        <f t="shared" si="29"/>
        <v>750834.3383029073</v>
      </c>
      <c r="F262" s="15">
        <f t="shared" si="26"/>
        <v>53.708566125634356</v>
      </c>
      <c r="G262">
        <f t="shared" si="27"/>
        <v>24.670037011779669</v>
      </c>
      <c r="H262">
        <f t="shared" si="28"/>
        <v>-52.38742937572934</v>
      </c>
      <c r="I262" s="15">
        <f t="shared" si="30"/>
        <v>25.991173761684678</v>
      </c>
      <c r="J262" s="5">
        <f xml:space="preserve"> 'INB Plot'!$C$16*($G$2 - I262)</f>
        <v>7784639.9122772254</v>
      </c>
      <c r="K262" s="5">
        <f xml:space="preserve"> 'INB Plot'!$C$17 + A262*'INB Plot'!$C$18</f>
        <v>3925000</v>
      </c>
      <c r="L262" s="5">
        <f t="shared" si="31"/>
        <v>3859639.9122772254</v>
      </c>
    </row>
    <row r="263" spans="1:12" x14ac:dyDescent="0.3">
      <c r="A263">
        <f>'INB Plot'!$C$28 + (ROW() - 52)*'INB Plot'!$C$29</f>
        <v>1180</v>
      </c>
      <c r="B263">
        <f xml:space="preserve"> ROUND('INB Plot'!$C$26*A263,0)</f>
        <v>236</v>
      </c>
      <c r="C263">
        <f t="shared" si="24"/>
        <v>944</v>
      </c>
      <c r="D263" s="5">
        <f t="shared" si="25"/>
        <v>4237571.2458799882</v>
      </c>
      <c r="E263" s="5">
        <f t="shared" si="29"/>
        <v>747660.74668459757</v>
      </c>
      <c r="F263" s="15">
        <f t="shared" si="26"/>
        <v>53.521340160985865</v>
      </c>
      <c r="G263">
        <f t="shared" si="27"/>
        <v>24.856116508860453</v>
      </c>
      <c r="H263">
        <f t="shared" si="28"/>
        <v>-52.472055235407311</v>
      </c>
      <c r="I263" s="15">
        <f t="shared" si="30"/>
        <v>25.905401434439</v>
      </c>
      <c r="J263" s="5">
        <f xml:space="preserve"> 'INB Plot'!$C$16*($G$2 - I263)</f>
        <v>7797505.7613640772</v>
      </c>
      <c r="K263" s="5">
        <f xml:space="preserve"> 'INB Plot'!$C$17 + A263*'INB Plot'!$C$18</f>
        <v>3940000</v>
      </c>
      <c r="L263" s="5">
        <f t="shared" si="31"/>
        <v>3857505.7613640772</v>
      </c>
    </row>
    <row r="264" spans="1:12" x14ac:dyDescent="0.3">
      <c r="A264">
        <f>'INB Plot'!$C$28 + (ROW() - 52)*'INB Plot'!$C$29</f>
        <v>1185</v>
      </c>
      <c r="B264">
        <f xml:space="preserve"> ROUND('INB Plot'!$C$26*A264,0)</f>
        <v>237</v>
      </c>
      <c r="C264">
        <f t="shared" si="24"/>
        <v>948</v>
      </c>
      <c r="D264" s="5">
        <f t="shared" si="25"/>
        <v>4234445.36345849</v>
      </c>
      <c r="E264" s="5">
        <f t="shared" si="29"/>
        <v>744513.87019275199</v>
      </c>
      <c r="F264" s="15">
        <f t="shared" si="26"/>
        <v>53.335414161783575</v>
      </c>
      <c r="G264">
        <f t="shared" si="27"/>
        <v>25.040899284707137</v>
      </c>
      <c r="H264">
        <f t="shared" si="28"/>
        <v>-52.556128136874719</v>
      </c>
      <c r="I264" s="15">
        <f t="shared" si="30"/>
        <v>25.820185309615994</v>
      </c>
      <c r="J264" s="5">
        <f xml:space="preserve"> 'INB Plot'!$C$16*($G$2 - I264)</f>
        <v>7810288.1800875282</v>
      </c>
      <c r="K264" s="5">
        <f xml:space="preserve"> 'INB Plot'!$C$17 + A264*'INB Plot'!$C$18</f>
        <v>3955000</v>
      </c>
      <c r="L264" s="5">
        <f t="shared" si="31"/>
        <v>3855288.1800875282</v>
      </c>
    </row>
    <row r="265" spans="1:12" x14ac:dyDescent="0.3">
      <c r="A265">
        <f>'INB Plot'!$C$28 + (ROW() - 52)*'INB Plot'!$C$29</f>
        <v>1190</v>
      </c>
      <c r="B265">
        <f xml:space="preserve"> ROUND('INB Plot'!$C$26*A265,0)</f>
        <v>238</v>
      </c>
      <c r="C265">
        <f t="shared" si="24"/>
        <v>952</v>
      </c>
      <c r="D265" s="5">
        <f t="shared" si="25"/>
        <v>4231345.7489564996</v>
      </c>
      <c r="E265" s="5">
        <f t="shared" si="29"/>
        <v>741393.37291062716</v>
      </c>
      <c r="F265" s="15">
        <f t="shared" si="26"/>
        <v>53.150774646119707</v>
      </c>
      <c r="G265">
        <f t="shared" si="27"/>
        <v>25.224398846832685</v>
      </c>
      <c r="H265">
        <f t="shared" si="28"/>
        <v>-52.63965339808459</v>
      </c>
      <c r="I265" s="15">
        <f t="shared" si="30"/>
        <v>25.735520094867809</v>
      </c>
      <c r="J265" s="5">
        <f xml:space="preserve"> 'INB Plot'!$C$16*($G$2 - I265)</f>
        <v>7822987.9622997558</v>
      </c>
      <c r="K265" s="5">
        <f xml:space="preserve"> 'INB Plot'!$C$17 + A265*'INB Plot'!$C$18</f>
        <v>3970000</v>
      </c>
      <c r="L265" s="5">
        <f t="shared" si="31"/>
        <v>3852987.9622997558</v>
      </c>
    </row>
    <row r="266" spans="1:12" x14ac:dyDescent="0.3">
      <c r="A266">
        <f>'INB Plot'!$C$28 + (ROW() - 52)*'INB Plot'!$C$29</f>
        <v>1195</v>
      </c>
      <c r="B266">
        <f xml:space="preserve"> ROUND('INB Plot'!$C$26*A266,0)</f>
        <v>239</v>
      </c>
      <c r="C266">
        <f t="shared" si="24"/>
        <v>956</v>
      </c>
      <c r="D266" s="5">
        <f t="shared" si="25"/>
        <v>4228272.0726511795</v>
      </c>
      <c r="E266" s="5">
        <f t="shared" si="29"/>
        <v>738298.92452975549</v>
      </c>
      <c r="F266" s="15">
        <f t="shared" si="26"/>
        <v>52.967408317699935</v>
      </c>
      <c r="G266">
        <f t="shared" si="27"/>
        <v>25.40662851579475</v>
      </c>
      <c r="H266">
        <f t="shared" si="28"/>
        <v>-52.722636270401125</v>
      </c>
      <c r="I266" s="15">
        <f t="shared" si="30"/>
        <v>25.65140056309356</v>
      </c>
      <c r="J266" s="5">
        <f xml:space="preserve"> 'INB Plot'!$C$16*($G$2 - I266)</f>
        <v>7835605.8920658929</v>
      </c>
      <c r="K266" s="5">
        <f xml:space="preserve"> 'INB Plot'!$C$17 + A266*'INB Plot'!$C$18</f>
        <v>3985000</v>
      </c>
      <c r="L266" s="5">
        <f t="shared" si="31"/>
        <v>3850605.8920658929</v>
      </c>
    </row>
    <row r="267" spans="1:12" x14ac:dyDescent="0.3">
      <c r="A267">
        <f>'INB Plot'!$C$28 + (ROW() - 52)*'INB Plot'!$C$29</f>
        <v>1200</v>
      </c>
      <c r="B267">
        <f xml:space="preserve"> ROUND('INB Plot'!$C$26*A267,0)</f>
        <v>240</v>
      </c>
      <c r="C267">
        <f t="shared" si="24"/>
        <v>960</v>
      </c>
      <c r="D267" s="5">
        <f t="shared" si="25"/>
        <v>4225224.0103150699</v>
      </c>
      <c r="E267" s="5">
        <f t="shared" si="29"/>
        <v>735230.20023339149</v>
      </c>
      <c r="F267" s="15">
        <f t="shared" si="26"/>
        <v>52.785302062663732</v>
      </c>
      <c r="G267">
        <f t="shared" si="27"/>
        <v>25.587601428419134</v>
      </c>
      <c r="H267">
        <f t="shared" si="28"/>
        <v>-52.805081939610858</v>
      </c>
      <c r="I267" s="15">
        <f t="shared" si="30"/>
        <v>25.567821551472008</v>
      </c>
      <c r="J267" s="5">
        <f xml:space="preserve"> 'INB Plot'!$C$16*($G$2 - I267)</f>
        <v>7848142.7438091263</v>
      </c>
      <c r="K267" s="5">
        <f xml:space="preserve"> 'INB Plot'!$C$17 + A267*'INB Plot'!$C$18</f>
        <v>4000000</v>
      </c>
      <c r="L267" s="5">
        <f t="shared" si="31"/>
        <v>3848142.7438091263</v>
      </c>
    </row>
    <row r="268" spans="1:12" x14ac:dyDescent="0.3">
      <c r="A268">
        <f>'INB Plot'!$C$28 + (ROW() - 52)*'INB Plot'!$C$29</f>
        <v>1205</v>
      </c>
      <c r="B268">
        <f xml:space="preserve"> ROUND('INB Plot'!$C$26*A268,0)</f>
        <v>241</v>
      </c>
      <c r="C268">
        <f t="shared" si="24"/>
        <v>964</v>
      </c>
      <c r="D268" s="5">
        <f t="shared" si="25"/>
        <v>4222201.2431020811</v>
      </c>
      <c r="E268" s="5">
        <f t="shared" si="29"/>
        <v>732186.88058285089</v>
      </c>
      <c r="F268" s="15">
        <f t="shared" si="26"/>
        <v>52.604442946469483</v>
      </c>
      <c r="G268">
        <f t="shared" si="27"/>
        <v>25.767330540956777</v>
      </c>
      <c r="H268">
        <f t="shared" si="28"/>
        <v>-52.886995526914944</v>
      </c>
      <c r="I268" s="15">
        <f t="shared" si="30"/>
        <v>25.484777960511309</v>
      </c>
      <c r="J268" s="5">
        <f xml:space="preserve"> 'INB Plot'!$C$16*($G$2 - I268)</f>
        <v>7860599.2824532306</v>
      </c>
      <c r="K268" s="5">
        <f xml:space="preserve"> 'INB Plot'!$C$17 + A268*'INB Plot'!$C$18</f>
        <v>4015000</v>
      </c>
      <c r="L268" s="5">
        <f t="shared" si="31"/>
        <v>3845599.2824532306</v>
      </c>
    </row>
    <row r="269" spans="1:12" x14ac:dyDescent="0.3">
      <c r="A269">
        <f>'INB Plot'!$C$28 + (ROW() - 52)*'INB Plot'!$C$29</f>
        <v>1210</v>
      </c>
      <c r="B269">
        <f xml:space="preserve"> ROUND('INB Plot'!$C$26*A269,0)</f>
        <v>242</v>
      </c>
      <c r="C269">
        <f t="shared" si="24"/>
        <v>968</v>
      </c>
      <c r="D269" s="5">
        <f t="shared" si="25"/>
        <v>4219203.4574363083</v>
      </c>
      <c r="E269" s="5">
        <f t="shared" si="29"/>
        <v>729168.65140666254</v>
      </c>
      <c r="F269" s="15">
        <f t="shared" si="26"/>
        <v>52.424818210843299</v>
      </c>
      <c r="G269">
        <f t="shared" si="27"/>
        <v>25.945828632175591</v>
      </c>
      <c r="H269">
        <f t="shared" si="28"/>
        <v>-52.968382089903344</v>
      </c>
      <c r="I269" s="15">
        <f t="shared" si="30"/>
        <v>25.402264753115546</v>
      </c>
      <c r="J269" s="5">
        <f xml:space="preserve"> 'INB Plot'!$C$16*($G$2 - I269)</f>
        <v>7872976.2635625955</v>
      </c>
      <c r="K269" s="5">
        <f xml:space="preserve"> 'INB Plot'!$C$17 + A269*'INB Plot'!$C$18</f>
        <v>4030000</v>
      </c>
      <c r="L269" s="5">
        <f t="shared" si="31"/>
        <v>3842976.2635625955</v>
      </c>
    </row>
    <row r="270" spans="1:12" x14ac:dyDescent="0.3">
      <c r="A270">
        <f>'INB Plot'!$C$28 + (ROW() - 52)*'INB Plot'!$C$29</f>
        <v>1215</v>
      </c>
      <c r="B270">
        <f xml:space="preserve"> ROUND('INB Plot'!$C$26*A270,0)</f>
        <v>243</v>
      </c>
      <c r="C270">
        <f t="shared" si="24"/>
        <v>972</v>
      </c>
      <c r="D270" s="5">
        <f t="shared" si="25"/>
        <v>4216230.3449035864</v>
      </c>
      <c r="E270" s="5">
        <f t="shared" si="29"/>
        <v>726175.20369245054</v>
      </c>
      <c r="F270" s="15">
        <f t="shared" si="26"/>
        <v>52.246415270789818</v>
      </c>
      <c r="G270">
        <f t="shared" si="27"/>
        <v>26.123108306389554</v>
      </c>
      <c r="H270">
        <f t="shared" si="28"/>
        <v>-53.049246623515018</v>
      </c>
      <c r="I270" s="15">
        <f t="shared" si="30"/>
        <v>25.320276953664347</v>
      </c>
      <c r="J270" s="5">
        <f xml:space="preserve"> 'INB Plot'!$C$16*($G$2 - I270)</f>
        <v>7885274.4334802749</v>
      </c>
      <c r="K270" s="5">
        <f xml:space="preserve"> 'INB Plot'!$C$17 + A270*'INB Plot'!$C$18</f>
        <v>4045000</v>
      </c>
      <c r="L270" s="5">
        <f t="shared" si="31"/>
        <v>3840274.4334802749</v>
      </c>
    </row>
    <row r="271" spans="1:12" x14ac:dyDescent="0.3">
      <c r="A271">
        <f>'INB Plot'!$C$28 + (ROW() - 52)*'INB Plot'!$C$29</f>
        <v>1220</v>
      </c>
      <c r="B271">
        <f xml:space="preserve"> ROUND('INB Plot'!$C$26*A271,0)</f>
        <v>244</v>
      </c>
      <c r="C271">
        <f t="shared" si="24"/>
        <v>976</v>
      </c>
      <c r="D271" s="5">
        <f t="shared" si="25"/>
        <v>4213281.6021457221</v>
      </c>
      <c r="E271" s="5">
        <f t="shared" si="29"/>
        <v>723206.2334814677</v>
      </c>
      <c r="F271" s="15">
        <f t="shared" si="26"/>
        <v>52.069221711663509</v>
      </c>
      <c r="G271">
        <f t="shared" si="27"/>
        <v>26.299181996425233</v>
      </c>
      <c r="H271">
        <f t="shared" si="28"/>
        <v>-53.129594060978633</v>
      </c>
      <c r="I271" s="15">
        <f t="shared" si="30"/>
        <v>25.238809647110116</v>
      </c>
      <c r="J271" s="5">
        <f xml:space="preserve"> 'INB Plot'!$C$16*($G$2 - I271)</f>
        <v>7897494.5294634094</v>
      </c>
      <c r="K271" s="5">
        <f xml:space="preserve"> 'INB Plot'!$C$17 + A271*'INB Plot'!$C$18</f>
        <v>4060000</v>
      </c>
      <c r="L271" s="5">
        <f t="shared" si="31"/>
        <v>3837494.5294634094</v>
      </c>
    </row>
    <row r="272" spans="1:12" x14ac:dyDescent="0.3">
      <c r="A272">
        <f>'INB Plot'!$C$28 + (ROW() - 52)*'INB Plot'!$C$29</f>
        <v>1225</v>
      </c>
      <c r="B272">
        <f xml:space="preserve"> ROUND('INB Plot'!$C$26*A272,0)</f>
        <v>245</v>
      </c>
      <c r="C272" s="13">
        <f t="shared" si="24"/>
        <v>980</v>
      </c>
      <c r="D272" s="16">
        <f t="shared" si="25"/>
        <v>4210356.9307573102</v>
      </c>
      <c r="E272" s="16">
        <f t="shared" si="29"/>
        <v>720261.44176570699</v>
      </c>
      <c r="F272" s="17">
        <f t="shared" si="26"/>
        <v>51.893225286299092</v>
      </c>
      <c r="G272" s="13">
        <f t="shared" si="27"/>
        <v>26.474061966528438</v>
      </c>
      <c r="H272" s="13">
        <f t="shared" si="28"/>
        <v>-53.209429274737261</v>
      </c>
      <c r="I272" s="17">
        <f t="shared" si="30"/>
        <v>25.157857978090277</v>
      </c>
      <c r="J272" s="16">
        <f xml:space="preserve"> 'INB Plot'!$C$16*($G$2 - I272)</f>
        <v>7909637.2798163854</v>
      </c>
      <c r="K272" s="16">
        <f xml:space="preserve"> 'INB Plot'!$C$17 + A272*'INB Plot'!$C$18</f>
        <v>4075000</v>
      </c>
      <c r="L272" s="16">
        <f t="shared" si="31"/>
        <v>3834637.2798163854</v>
      </c>
    </row>
    <row r="273" spans="1:12" x14ac:dyDescent="0.3">
      <c r="A273">
        <f>'INB Plot'!$C$28 + (ROW() - 52)*'INB Plot'!$C$29</f>
        <v>1230</v>
      </c>
      <c r="B273">
        <f xml:space="preserve"> ROUND('INB Plot'!$C$26*A273,0)</f>
        <v>246</v>
      </c>
      <c r="C273">
        <f t="shared" si="24"/>
        <v>984</v>
      </c>
      <c r="D273" s="5">
        <f t="shared" si="25"/>
        <v>4207456.0371850654</v>
      </c>
      <c r="E273" s="5">
        <f t="shared" si="29"/>
        <v>717340.53438751493</v>
      </c>
      <c r="F273" s="15">
        <f t="shared" si="26"/>
        <v>51.718413912199722</v>
      </c>
      <c r="G273">
        <f t="shared" si="27"/>
        <v>26.647760315211997</v>
      </c>
      <c r="H273">
        <f t="shared" si="28"/>
        <v>-53.288757077358582</v>
      </c>
      <c r="I273" s="15">
        <f t="shared" si="30"/>
        <v>25.077417150053137</v>
      </c>
      <c r="J273" s="5">
        <f xml:space="preserve"> 'INB Plot'!$C$16*($G$2 - I273)</f>
        <v>7921703.404021957</v>
      </c>
      <c r="K273" s="5">
        <f xml:space="preserve"> 'INB Plot'!$C$17 + A273*'INB Plot'!$C$18</f>
        <v>4090000</v>
      </c>
      <c r="L273" s="5">
        <f t="shared" si="31"/>
        <v>3831703.404021957</v>
      </c>
    </row>
    <row r="274" spans="1:12" x14ac:dyDescent="0.3">
      <c r="A274">
        <f>'INB Plot'!$C$28 + (ROW() - 52)*'INB Plot'!$C$29</f>
        <v>1235</v>
      </c>
      <c r="B274">
        <f xml:space="preserve"> ROUND('INB Plot'!$C$26*A274,0)</f>
        <v>247</v>
      </c>
      <c r="C274">
        <f t="shared" si="24"/>
        <v>988</v>
      </c>
      <c r="D274" s="5">
        <f t="shared" si="25"/>
        <v>4204578.6326295985</v>
      </c>
      <c r="E274" s="5">
        <f t="shared" si="29"/>
        <v>714443.2219416399</v>
      </c>
      <c r="F274" s="15">
        <f t="shared" si="26"/>
        <v>51.544775668781604</v>
      </c>
      <c r="G274">
        <f t="shared" si="27"/>
        <v>26.820288978045852</v>
      </c>
      <c r="H274">
        <f t="shared" si="28"/>
        <v>-53.367582222428808</v>
      </c>
      <c r="I274" s="15">
        <f t="shared" si="30"/>
        <v>24.99748242439864</v>
      </c>
      <c r="J274" s="5">
        <f xml:space="preserve"> 'INB Plot'!$C$16*($G$2 - I274)</f>
        <v>7933693.6128701307</v>
      </c>
      <c r="K274" s="5">
        <f xml:space="preserve"> 'INB Plot'!$C$17 + A274*'INB Plot'!$C$18</f>
        <v>4105000</v>
      </c>
      <c r="L274" s="5">
        <f t="shared" si="31"/>
        <v>3828693.6128701307</v>
      </c>
    </row>
    <row r="275" spans="1:12" x14ac:dyDescent="0.3">
      <c r="A275">
        <f>'INB Plot'!$C$28 + (ROW() - 52)*'INB Plot'!$C$29</f>
        <v>1240</v>
      </c>
      <c r="B275">
        <f xml:space="preserve"> ROUND('INB Plot'!$C$26*A275,0)</f>
        <v>248</v>
      </c>
      <c r="C275">
        <f t="shared" si="24"/>
        <v>992</v>
      </c>
      <c r="D275" s="5">
        <f t="shared" si="25"/>
        <v>4201724.4329495803</v>
      </c>
      <c r="E275" s="5">
        <f t="shared" si="29"/>
        <v>711569.21967964247</v>
      </c>
      <c r="F275" s="15">
        <f t="shared" si="26"/>
        <v>51.372298794673583</v>
      </c>
      <c r="G275">
        <f t="shared" si="27"/>
        <v>26.991659730390865</v>
      </c>
      <c r="H275">
        <f t="shared" si="28"/>
        <v>-53.445909405430598</v>
      </c>
      <c r="I275" s="15">
        <f t="shared" si="30"/>
        <v>24.918049119633849</v>
      </c>
      <c r="J275" s="5">
        <f xml:space="preserve"> 'INB Plot'!$C$16*($G$2 - I275)</f>
        <v>7945608.6085848501</v>
      </c>
      <c r="K275" s="5">
        <f xml:space="preserve"> 'INB Plot'!$C$17 + A275*'INB Plot'!$C$18</f>
        <v>4120000</v>
      </c>
      <c r="L275" s="5">
        <f t="shared" si="31"/>
        <v>3825608.6085848501</v>
      </c>
    </row>
    <row r="276" spans="1:12" x14ac:dyDescent="0.3">
      <c r="A276">
        <f>'INB Plot'!$C$28 + (ROW() - 52)*'INB Plot'!$C$29</f>
        <v>1245</v>
      </c>
      <c r="B276">
        <f xml:space="preserve"> ROUND('INB Plot'!$C$26*A276,0)</f>
        <v>249</v>
      </c>
      <c r="C276">
        <f t="shared" si="24"/>
        <v>996</v>
      </c>
      <c r="D276" s="5">
        <f t="shared" si="25"/>
        <v>4198893.1585681951</v>
      </c>
      <c r="E276" s="5">
        <f t="shared" si="29"/>
        <v>708718.24741660501</v>
      </c>
      <c r="F276" s="15">
        <f t="shared" si="26"/>
        <v>51.200971685070648</v>
      </c>
      <c r="G276">
        <f t="shared" si="27"/>
        <v>27.161884190078126</v>
      </c>
      <c r="H276">
        <f t="shared" si="28"/>
        <v>-53.523743264605969</v>
      </c>
      <c r="I276" s="15">
        <f t="shared" si="30"/>
        <v>24.839112610542799</v>
      </c>
      <c r="J276" s="5">
        <f xml:space="preserve"> 'INB Plot'!$C$16*($G$2 - I276)</f>
        <v>7957449.0849485071</v>
      </c>
      <c r="K276" s="5">
        <f xml:space="preserve"> 'INB Plot'!$C$17 + A276*'INB Plot'!$C$18</f>
        <v>4135000</v>
      </c>
      <c r="L276" s="5">
        <f t="shared" si="31"/>
        <v>3822449.0849485071</v>
      </c>
    </row>
    <row r="277" spans="1:12" x14ac:dyDescent="0.3">
      <c r="A277">
        <f>'INB Plot'!$C$28 + (ROW() - 52)*'INB Plot'!$C$29</f>
        <v>1250</v>
      </c>
      <c r="B277">
        <f xml:space="preserve"> ROUND('INB Plot'!$C$26*A277,0)</f>
        <v>250</v>
      </c>
      <c r="C277">
        <f t="shared" si="24"/>
        <v>1000</v>
      </c>
      <c r="D277" s="5">
        <f t="shared" si="25"/>
        <v>4196084.5343818627</v>
      </c>
      <c r="E277" s="5">
        <f t="shared" si="29"/>
        <v>705890.02944007493</v>
      </c>
      <c r="F277" s="15">
        <f t="shared" si="26"/>
        <v>51.030782889139836</v>
      </c>
      <c r="G277">
        <f t="shared" si="27"/>
        <v>27.330973820034018</v>
      </c>
      <c r="H277">
        <f t="shared" si="28"/>
        <v>-53.601088381805539</v>
      </c>
      <c r="I277" s="15">
        <f t="shared" si="30"/>
        <v>24.760668327368307</v>
      </c>
      <c r="J277" s="5">
        <f xml:space="preserve"> 'INB Plot'!$C$16*($G$2 - I277)</f>
        <v>7969215.7274246812</v>
      </c>
      <c r="K277" s="5">
        <f xml:space="preserve"> 'INB Plot'!$C$17 + A277*'INB Plot'!$C$18</f>
        <v>4150000</v>
      </c>
      <c r="L277" s="5">
        <f t="shared" si="31"/>
        <v>3819215.7274246812</v>
      </c>
    </row>
    <row r="278" spans="1:12" x14ac:dyDescent="0.3">
      <c r="A278">
        <f>'INB Plot'!$C$28 + (ROW() - 52)*'INB Plot'!$C$29</f>
        <v>1255</v>
      </c>
      <c r="B278">
        <f xml:space="preserve"> ROUND('INB Plot'!$C$26*A278,0)</f>
        <v>251</v>
      </c>
      <c r="C278">
        <f t="shared" si="24"/>
        <v>1004</v>
      </c>
      <c r="D278" s="5">
        <f t="shared" si="25"/>
        <v>4193298.2896711174</v>
      </c>
      <c r="E278" s="5">
        <f t="shared" si="29"/>
        <v>703084.29442117875</v>
      </c>
      <c r="F278" s="15">
        <f t="shared" si="26"/>
        <v>50.861721107477671</v>
      </c>
      <c r="G278">
        <f t="shared" si="27"/>
        <v>27.498939930854078</v>
      </c>
      <c r="H278">
        <f t="shared" si="28"/>
        <v>-53.677949283321851</v>
      </c>
      <c r="I278" s="15">
        <f t="shared" si="30"/>
        <v>24.682711755009905</v>
      </c>
      <c r="J278" s="5">
        <f xml:space="preserve"> 'INB Plot'!$C$16*($G$2 - I278)</f>
        <v>7980909.2132784417</v>
      </c>
      <c r="K278" s="5">
        <f xml:space="preserve"> 'INB Plot'!$C$17 + A278*'INB Plot'!$C$18</f>
        <v>4165000</v>
      </c>
      <c r="L278" s="5">
        <f t="shared" si="31"/>
        <v>3815909.2132784417</v>
      </c>
    </row>
    <row r="279" spans="1:12" x14ac:dyDescent="0.3">
      <c r="A279">
        <f>'INB Plot'!$C$28 + (ROW() - 52)*'INB Plot'!$C$29</f>
        <v>1260</v>
      </c>
      <c r="B279">
        <f xml:space="preserve"> ROUND('INB Plot'!$C$26*A279,0)</f>
        <v>252</v>
      </c>
      <c r="C279">
        <f t="shared" si="24"/>
        <v>1008</v>
      </c>
      <c r="D279" s="5">
        <f t="shared" si="25"/>
        <v>4190534.1580136325</v>
      </c>
      <c r="E279" s="5">
        <f t="shared" si="29"/>
        <v>700300.7753278485</v>
      </c>
      <c r="F279" s="15">
        <f t="shared" si="26"/>
        <v>50.693775189617583</v>
      </c>
      <c r="G279">
        <f t="shared" si="27"/>
        <v>27.665793683324353</v>
      </c>
      <c r="H279">
        <f t="shared" si="28"/>
        <v>-53.754330440708713</v>
      </c>
      <c r="I279" s="15">
        <f t="shared" si="30"/>
        <v>24.605238432233222</v>
      </c>
      <c r="J279" s="5">
        <f xml:space="preserve"> 'INB Plot'!$C$16*($G$2 - I279)</f>
        <v>7992530.2116949437</v>
      </c>
      <c r="K279" s="5">
        <f xml:space="preserve"> 'INB Plot'!$C$17 + A279*'INB Plot'!$C$18</f>
        <v>4180000</v>
      </c>
      <c r="L279" s="5">
        <f t="shared" si="31"/>
        <v>3812530.2116949437</v>
      </c>
    </row>
    <row r="280" spans="1:12" x14ac:dyDescent="0.3">
      <c r="A280">
        <f>'INB Plot'!$C$28 + (ROW() - 52)*'INB Plot'!$C$29</f>
        <v>1265</v>
      </c>
      <c r="B280">
        <f xml:space="preserve"> ROUND('INB Plot'!$C$26*A280,0)</f>
        <v>253</v>
      </c>
      <c r="C280">
        <f t="shared" ref="C280:C343" si="32" xml:space="preserve"> A280 - B280</f>
        <v>1012</v>
      </c>
      <c r="D280" s="5">
        <f t="shared" si="25"/>
        <v>4187791.8771992894</v>
      </c>
      <c r="E280" s="5">
        <f t="shared" si="29"/>
        <v>697539.20934010088</v>
      </c>
      <c r="F280" s="15">
        <f t="shared" si="26"/>
        <v>50.526934131586458</v>
      </c>
      <c r="G280">
        <f t="shared" si="27"/>
        <v>27.831546090893795</v>
      </c>
      <c r="H280">
        <f t="shared" si="28"/>
        <v>-53.830236271587637</v>
      </c>
      <c r="I280" s="15">
        <f t="shared" si="30"/>
        <v>24.528243950892616</v>
      </c>
      <c r="J280" s="5">
        <f xml:space="preserve"> 'INB Plot'!$C$16*($G$2 - I280)</f>
        <v>8004079.3838960351</v>
      </c>
      <c r="K280" s="5">
        <f xml:space="preserve"> 'INB Plot'!$C$17 + A280*'INB Plot'!$C$18</f>
        <v>4195000</v>
      </c>
      <c r="L280" s="5">
        <f t="shared" si="31"/>
        <v>3809079.3838960351</v>
      </c>
    </row>
    <row r="281" spans="1:12" x14ac:dyDescent="0.3">
      <c r="A281">
        <f>'INB Plot'!$C$28 + (ROW() - 52)*'INB Plot'!$C$29</f>
        <v>1270</v>
      </c>
      <c r="B281">
        <f xml:space="preserve"> ROUND('INB Plot'!$C$26*A281,0)</f>
        <v>254</v>
      </c>
      <c r="C281">
        <f t="shared" si="32"/>
        <v>1016</v>
      </c>
      <c r="D281" s="5">
        <f t="shared" si="25"/>
        <v>4185071.1891472647</v>
      </c>
      <c r="E281" s="5">
        <f t="shared" si="29"/>
        <v>694799.33776731289</v>
      </c>
      <c r="F281" s="15">
        <f t="shared" si="26"/>
        <v>50.361187073509029</v>
      </c>
      <c r="G281">
        <f t="shared" si="27"/>
        <v>27.996208022097591</v>
      </c>
      <c r="H281">
        <f t="shared" si="28"/>
        <v>-53.90567114043921</v>
      </c>
      <c r="I281" s="15">
        <f t="shared" si="30"/>
        <v>24.451723955167409</v>
      </c>
      <c r="J281" s="5">
        <f xml:space="preserve"> 'INB Plot'!$C$16*($G$2 - I281)</f>
        <v>8015557.3832548158</v>
      </c>
      <c r="K281" s="5">
        <f xml:space="preserve"> 'INB Plot'!$C$17 + A281*'INB Plot'!$C$18</f>
        <v>4210000</v>
      </c>
      <c r="L281" s="5">
        <f t="shared" si="31"/>
        <v>3805557.3832548158</v>
      </c>
    </row>
    <row r="282" spans="1:12" x14ac:dyDescent="0.3">
      <c r="A282">
        <f>'INB Plot'!$C$28 + (ROW() - 52)*'INB Plot'!$C$29</f>
        <v>1275</v>
      </c>
      <c r="B282">
        <f xml:space="preserve"> ROUND('INB Plot'!$C$26*A282,0)</f>
        <v>255</v>
      </c>
      <c r="C282">
        <f t="shared" si="32"/>
        <v>1020</v>
      </c>
      <c r="D282" s="5">
        <f t="shared" si="25"/>
        <v>4182371.8398250588</v>
      </c>
      <c r="E282" s="5">
        <f t="shared" si="29"/>
        <v>692080.90596743976</v>
      </c>
      <c r="F282" s="15">
        <f t="shared" si="26"/>
        <v>50.196523297259098</v>
      </c>
      <c r="G282">
        <f t="shared" si="27"/>
        <v>28.159790202932953</v>
      </c>
      <c r="H282">
        <f t="shared" si="28"/>
        <v>-53.980639359381485</v>
      </c>
      <c r="I282" s="15">
        <f t="shared" si="30"/>
        <v>24.37567414081056</v>
      </c>
      <c r="J282" s="5">
        <f xml:space="preserve"> 'INB Plot'!$C$16*($G$2 - I282)</f>
        <v>8026964.8554083435</v>
      </c>
      <c r="K282" s="5">
        <f xml:space="preserve"> 'INB Plot'!$C$17 + A282*'INB Plot'!$C$18</f>
        <v>4225000</v>
      </c>
      <c r="L282" s="5">
        <f t="shared" si="31"/>
        <v>3801964.8554083435</v>
      </c>
    </row>
    <row r="283" spans="1:12" x14ac:dyDescent="0.3">
      <c r="A283">
        <f>'INB Plot'!$C$28 + (ROW() - 52)*'INB Plot'!$C$29</f>
        <v>1280</v>
      </c>
      <c r="B283">
        <f xml:space="preserve"> ROUND('INB Plot'!$C$26*A283,0)</f>
        <v>256</v>
      </c>
      <c r="C283">
        <f t="shared" si="32"/>
        <v>1024</v>
      </c>
      <c r="D283" s="5">
        <f t="shared" si="25"/>
        <v>4179693.5791694331</v>
      </c>
      <c r="E283" s="5">
        <f t="shared" si="29"/>
        <v>689383.66326812189</v>
      </c>
      <c r="F283" s="15">
        <f t="shared" si="26"/>
        <v>50.032932224156468</v>
      </c>
      <c r="G283">
        <f t="shared" si="27"/>
        <v>28.322303219187631</v>
      </c>
      <c r="H283">
        <f t="shared" si="28"/>
        <v>-54.055145188935455</v>
      </c>
      <c r="I283" s="15">
        <f t="shared" si="30"/>
        <v>24.300090254408644</v>
      </c>
      <c r="J283" s="5">
        <f xml:space="preserve"> 'INB Plot'!$C$16*($G$2 - I283)</f>
        <v>8038302.4383686306</v>
      </c>
      <c r="K283" s="5">
        <f xml:space="preserve"> 'INB Plot'!$C$17 + A283*'INB Plot'!$C$18</f>
        <v>4240000</v>
      </c>
      <c r="L283" s="5">
        <f t="shared" si="31"/>
        <v>3798302.4383686306</v>
      </c>
    </row>
    <row r="284" spans="1:12" x14ac:dyDescent="0.3">
      <c r="A284">
        <f>'INB Plot'!$C$28 + (ROW() - 52)*'INB Plot'!$C$29</f>
        <v>1285</v>
      </c>
      <c r="B284">
        <f xml:space="preserve"> ROUND('INB Plot'!$C$26*A284,0)</f>
        <v>257</v>
      </c>
      <c r="C284">
        <f t="shared" si="32"/>
        <v>1028</v>
      </c>
      <c r="D284" s="5">
        <f t="shared" si="25"/>
        <v>4177036.1610091822</v>
      </c>
      <c r="E284" s="5">
        <f t="shared" si="29"/>
        <v>686707.36288962886</v>
      </c>
      <c r="F284" s="15">
        <f t="shared" si="26"/>
        <v>49.870403412708569</v>
      </c>
      <c r="G284">
        <f t="shared" si="27"/>
        <v>28.483757518724019</v>
      </c>
      <c r="H284">
        <f t="shared" si="28"/>
        <v>-54.129192838777385</v>
      </c>
      <c r="I284" s="15">
        <f t="shared" si="30"/>
        <v>24.224968092655203</v>
      </c>
      <c r="J284" s="5">
        <f xml:space="preserve"> 'INB Plot'!$C$16*($G$2 - I284)</f>
        <v>8049570.7626316464</v>
      </c>
      <c r="K284" s="5">
        <f xml:space="preserve"> 'INB Plot'!$C$17 + A284*'INB Plot'!$C$18</f>
        <v>4255000</v>
      </c>
      <c r="L284" s="5">
        <f t="shared" si="31"/>
        <v>3794570.7626316464</v>
      </c>
    </row>
    <row r="285" spans="1:12" x14ac:dyDescent="0.3">
      <c r="A285">
        <f>'INB Plot'!$C$28 + (ROW() - 52)*'INB Plot'!$C$29</f>
        <v>1290</v>
      </c>
      <c r="B285">
        <f xml:space="preserve"> ROUND('INB Plot'!$C$26*A285,0)</f>
        <v>258</v>
      </c>
      <c r="C285">
        <f t="shared" si="32"/>
        <v>1032</v>
      </c>
      <c r="D285" s="5">
        <f t="shared" si="25"/>
        <v>4174399.3429897083</v>
      </c>
      <c r="E285" s="5">
        <f t="shared" si="29"/>
        <v>684051.76186959271</v>
      </c>
      <c r="F285" s="15">
        <f t="shared" si="26"/>
        <v>49.708926556395895</v>
      </c>
      <c r="G285">
        <f t="shared" si="27"/>
        <v>28.64416341371799</v>
      </c>
      <c r="H285">
        <f t="shared" si="28"/>
        <v>-54.20278646847828</v>
      </c>
      <c r="I285" s="15">
        <f t="shared" si="30"/>
        <v>24.150303501635605</v>
      </c>
      <c r="J285" s="5">
        <f xml:space="preserve"> 'INB Plot'!$C$16*($G$2 - I285)</f>
        <v>8060770.4512845865</v>
      </c>
      <c r="K285" s="5">
        <f xml:space="preserve"> 'INB Plot'!$C$17 + A285*'INB Plot'!$C$18</f>
        <v>4270000</v>
      </c>
      <c r="L285" s="5">
        <f t="shared" si="31"/>
        <v>3790770.4512845865</v>
      </c>
    </row>
    <row r="286" spans="1:12" x14ac:dyDescent="0.3">
      <c r="A286">
        <f>'INB Plot'!$C$28 + (ROW() - 52)*'INB Plot'!$C$29</f>
        <v>1295</v>
      </c>
      <c r="B286">
        <f xml:space="preserve"> ROUND('INB Plot'!$C$26*A286,0)</f>
        <v>259</v>
      </c>
      <c r="C286">
        <f t="shared" si="32"/>
        <v>1036</v>
      </c>
      <c r="D286" s="5">
        <f t="shared" si="25"/>
        <v>4171782.8864993416</v>
      </c>
      <c r="E286" s="5">
        <f t="shared" si="29"/>
        <v>681416.62098947912</v>
      </c>
      <c r="F286" s="15">
        <f t="shared" si="26"/>
        <v>49.548491481500001</v>
      </c>
      <c r="G286">
        <f t="shared" si="27"/>
        <v>28.80353108285442</v>
      </c>
      <c r="H286">
        <f t="shared" si="28"/>
        <v>-54.275930188230348</v>
      </c>
      <c r="I286" s="15">
        <f t="shared" si="30"/>
        <v>24.07609237612408</v>
      </c>
      <c r="J286" s="5">
        <f xml:space="preserve"> 'INB Plot'!$C$16*($G$2 - I286)</f>
        <v>8071902.1201113155</v>
      </c>
      <c r="K286" s="5">
        <f xml:space="preserve"> 'INB Plot'!$C$17 + A286*'INB Plot'!$C$18</f>
        <v>4285000</v>
      </c>
      <c r="L286" s="5">
        <f t="shared" si="31"/>
        <v>3786902.1201113155</v>
      </c>
    </row>
    <row r="287" spans="1:12" x14ac:dyDescent="0.3">
      <c r="A287">
        <f>'INB Plot'!$C$28 + (ROW() - 52)*'INB Plot'!$C$29</f>
        <v>1300</v>
      </c>
      <c r="B287">
        <f xml:space="preserve"> ROUND('INB Plot'!$C$26*A287,0)</f>
        <v>260</v>
      </c>
      <c r="C287">
        <f t="shared" si="32"/>
        <v>1040</v>
      </c>
      <c r="D287" s="5">
        <f t="shared" si="25"/>
        <v>4169186.5565973632</v>
      </c>
      <c r="E287" s="5">
        <f t="shared" si="29"/>
        <v>678801.70470275346</v>
      </c>
      <c r="F287" s="15">
        <f t="shared" si="26"/>
        <v>49.389088144973321</v>
      </c>
      <c r="G287">
        <f t="shared" si="27"/>
        <v>28.96187057348024</v>
      </c>
      <c r="H287">
        <f t="shared" si="28"/>
        <v>-54.348628059563168</v>
      </c>
      <c r="I287" s="15">
        <f t="shared" si="30"/>
        <v>24.002330658890401</v>
      </c>
      <c r="J287" s="5">
        <f xml:space="preserve"> 'INB Plot'!$C$16*($G$2 - I287)</f>
        <v>8082966.377696367</v>
      </c>
      <c r="K287" s="5">
        <f xml:space="preserve"> 'INB Plot'!$C$17 + A287*'INB Plot'!$C$18</f>
        <v>4300000</v>
      </c>
      <c r="L287" s="5">
        <f t="shared" si="31"/>
        <v>3782966.377696367</v>
      </c>
    </row>
    <row r="288" spans="1:12" x14ac:dyDescent="0.3">
      <c r="A288">
        <f>'INB Plot'!$C$28 + (ROW() - 52)*'INB Plot'!$C$29</f>
        <v>1305</v>
      </c>
      <c r="B288">
        <f xml:space="preserve"> ROUND('INB Plot'!$C$26*A288,0)</f>
        <v>261</v>
      </c>
      <c r="C288">
        <f t="shared" si="32"/>
        <v>1044</v>
      </c>
      <c r="D288" s="5">
        <f t="shared" si="25"/>
        <v>4166610.121943675</v>
      </c>
      <c r="E288" s="5">
        <f t="shared" si="29"/>
        <v>676206.781064693</v>
      </c>
      <c r="F288" s="15">
        <f t="shared" si="26"/>
        <v>49.230706632349921</v>
      </c>
      <c r="G288">
        <f t="shared" si="27"/>
        <v>29.119191803716262</v>
      </c>
      <c r="H288">
        <f t="shared" si="28"/>
        <v>-54.42088409604554</v>
      </c>
      <c r="I288" s="15">
        <f t="shared" si="30"/>
        <v>23.929014340020643</v>
      </c>
      <c r="J288" s="5">
        <f xml:space="preserve"> 'INB Plot'!$C$16*($G$2 - I288)</f>
        <v>8093963.8255268307</v>
      </c>
      <c r="K288" s="5">
        <f xml:space="preserve"> 'INB Plot'!$C$17 + A288*'INB Plot'!$C$18</f>
        <v>4315000</v>
      </c>
      <c r="L288" s="5">
        <f t="shared" si="31"/>
        <v>3778963.8255268307</v>
      </c>
    </row>
    <row r="289" spans="1:12" x14ac:dyDescent="0.3">
      <c r="A289">
        <f>'INB Plot'!$C$28 + (ROW() - 52)*'INB Plot'!$C$29</f>
        <v>1310</v>
      </c>
      <c r="B289">
        <f xml:space="preserve"> ROUND('INB Plot'!$C$26*A289,0)</f>
        <v>262</v>
      </c>
      <c r="C289">
        <f t="shared" si="32"/>
        <v>1048</v>
      </c>
      <c r="D289" s="5">
        <f t="shared" si="25"/>
        <v>4164053.3547300925</v>
      </c>
      <c r="E289" s="5">
        <f t="shared" si="29"/>
        <v>673631.62166380347</v>
      </c>
      <c r="F289" s="15">
        <f t="shared" si="26"/>
        <v>49.073337155695945</v>
      </c>
      <c r="G289">
        <f t="shared" si="27"/>
        <v>29.275504564527608</v>
      </c>
      <c r="H289">
        <f t="shared" si="28"/>
        <v>-54.492702263975929</v>
      </c>
      <c r="I289" s="15">
        <f t="shared" si="30"/>
        <v>23.856139456247632</v>
      </c>
      <c r="J289" s="5">
        <f xml:space="preserve"> 'INB Plot'!$C$16*($G$2 - I289)</f>
        <v>8104895.0580927823</v>
      </c>
      <c r="K289" s="5">
        <f xml:space="preserve"> 'INB Plot'!$C$17 + A289*'INB Plot'!$C$18</f>
        <v>4330000</v>
      </c>
      <c r="L289" s="5">
        <f t="shared" si="31"/>
        <v>3774895.0580927823</v>
      </c>
    </row>
    <row r="290" spans="1:12" x14ac:dyDescent="0.3">
      <c r="A290">
        <f>'INB Plot'!$C$28 + (ROW() - 52)*'INB Plot'!$C$29</f>
        <v>1315</v>
      </c>
      <c r="B290">
        <f xml:space="preserve"> ROUND('INB Plot'!$C$26*A290,0)</f>
        <v>263</v>
      </c>
      <c r="C290">
        <f t="shared" si="32"/>
        <v>1052</v>
      </c>
      <c r="D290" s="5">
        <f t="shared" si="25"/>
        <v>4161516.0306131905</v>
      </c>
      <c r="E290" s="5">
        <f t="shared" si="29"/>
        <v>671076.00155479717</v>
      </c>
      <c r="F290" s="15">
        <f t="shared" si="26"/>
        <v>48.91697005159935</v>
      </c>
      <c r="G290">
        <f t="shared" si="27"/>
        <v>29.430818521755498</v>
      </c>
      <c r="H290">
        <f t="shared" si="28"/>
        <v>-54.564086483063591</v>
      </c>
      <c r="I290" s="15">
        <f t="shared" si="30"/>
        <v>23.783702090291257</v>
      </c>
      <c r="J290" s="5">
        <f xml:space="preserve"> 'INB Plot'!$C$16*($G$2 - I290)</f>
        <v>8115760.6629862385</v>
      </c>
      <c r="K290" s="5">
        <f xml:space="preserve"> 'INB Plot'!$C$17 + A290*'INB Plot'!$C$18</f>
        <v>4345000</v>
      </c>
      <c r="L290" s="5">
        <f t="shared" si="31"/>
        <v>3770760.6629862385</v>
      </c>
    </row>
    <row r="291" spans="1:12" x14ac:dyDescent="0.3">
      <c r="A291">
        <f>'INB Plot'!$C$28 + (ROW() - 52)*'INB Plot'!$C$29</f>
        <v>1320</v>
      </c>
      <c r="B291">
        <f xml:space="preserve"> ROUND('INB Plot'!$C$26*A291,0)</f>
        <v>264</v>
      </c>
      <c r="C291">
        <f t="shared" si="32"/>
        <v>1056</v>
      </c>
      <c r="D291" s="5">
        <f t="shared" si="25"/>
        <v>4158997.9286486888</v>
      </c>
      <c r="E291" s="5">
        <f t="shared" si="29"/>
        <v>668539.69919309067</v>
      </c>
      <c r="F291" s="15">
        <f t="shared" si="26"/>
        <v>48.76159577919762</v>
      </c>
      <c r="G291">
        <f t="shared" si="27"/>
        <v>29.585143218109408</v>
      </c>
      <c r="H291">
        <f t="shared" si="28"/>
        <v>-54.635040627095435</v>
      </c>
      <c r="I291" s="15">
        <f t="shared" si="30"/>
        <v>23.711698370211593</v>
      </c>
      <c r="J291" s="5">
        <f xml:space="preserve"> 'INB Plot'!$C$16*($G$2 - I291)</f>
        <v>8126561.2209981885</v>
      </c>
      <c r="K291" s="5">
        <f xml:space="preserve"> 'INB Plot'!$C$17 + A291*'INB Plot'!$C$18</f>
        <v>4360000</v>
      </c>
      <c r="L291" s="5">
        <f t="shared" si="31"/>
        <v>3766561.2209981885</v>
      </c>
    </row>
    <row r="292" spans="1:12" x14ac:dyDescent="0.3">
      <c r="A292">
        <f>'INB Plot'!$C$28 + (ROW() - 52)*'INB Plot'!$C$29</f>
        <v>1325</v>
      </c>
      <c r="B292">
        <f xml:space="preserve"> ROUND('INB Plot'!$C$26*A292,0)</f>
        <v>265</v>
      </c>
      <c r="C292">
        <f t="shared" si="32"/>
        <v>1060</v>
      </c>
      <c r="D292" s="5">
        <f t="shared" si="25"/>
        <v>4156498.8312273161</v>
      </c>
      <c r="E292" s="5">
        <f t="shared" si="29"/>
        <v>666022.49637078121</v>
      </c>
      <c r="F292" s="15">
        <f t="shared" si="26"/>
        <v>48.607204918242815</v>
      </c>
      <c r="G292">
        <f t="shared" si="27"/>
        <v>29.738488075121325</v>
      </c>
      <c r="H292">
        <f t="shared" si="28"/>
        <v>-54.705568524593303</v>
      </c>
      <c r="I292" s="15">
        <f t="shared" si="30"/>
        <v>23.640124468770836</v>
      </c>
      <c r="J292" s="5">
        <f xml:space="preserve"> 'INB Plot'!$C$16*($G$2 - I292)</f>
        <v>8137297.3062143018</v>
      </c>
      <c r="K292" s="5">
        <f xml:space="preserve"> 'INB Plot'!$C$17 + A292*'INB Plot'!$C$18</f>
        <v>4375000</v>
      </c>
      <c r="L292" s="5">
        <f t="shared" si="31"/>
        <v>3762297.3062143018</v>
      </c>
    </row>
    <row r="293" spans="1:12" x14ac:dyDescent="0.3">
      <c r="A293">
        <f>'INB Plot'!$C$28 + (ROW() - 52)*'INB Plot'!$C$29</f>
        <v>1330</v>
      </c>
      <c r="B293">
        <f xml:space="preserve"> ROUND('INB Plot'!$C$26*A293,0)</f>
        <v>266</v>
      </c>
      <c r="C293">
        <f t="shared" si="32"/>
        <v>1064</v>
      </c>
      <c r="D293" s="5">
        <f t="shared" si="25"/>
        <v>4154018.5240121195</v>
      </c>
      <c r="E293" s="5">
        <f t="shared" si="29"/>
        <v>663524.17815406644</v>
      </c>
      <c r="F293" s="15">
        <f t="shared" si="26"/>
        <v>48.453788167203307</v>
      </c>
      <c r="G293">
        <f t="shared" si="27"/>
        <v>29.890862395063493</v>
      </c>
      <c r="H293">
        <f t="shared" si="28"/>
        <v>-54.775673959459823</v>
      </c>
      <c r="I293" s="15">
        <f t="shared" si="30"/>
        <v>23.56897660280697</v>
      </c>
      <c r="J293" s="5">
        <f xml:space="preserve"> 'INB Plot'!$C$16*($G$2 - I293)</f>
        <v>8147969.4861088814</v>
      </c>
      <c r="K293" s="5">
        <f xml:space="preserve"> 'INB Plot'!$C$17 + A293*'INB Plot'!$C$18</f>
        <v>4390000</v>
      </c>
      <c r="L293" s="5">
        <f t="shared" si="31"/>
        <v>3757969.4861088814</v>
      </c>
    </row>
    <row r="294" spans="1:12" x14ac:dyDescent="0.3">
      <c r="A294">
        <f>'INB Plot'!$C$28 + (ROW() - 52)*'INB Plot'!$C$29</f>
        <v>1335</v>
      </c>
      <c r="B294">
        <f xml:space="preserve"> ROUND('INB Plot'!$C$26*A294,0)</f>
        <v>267</v>
      </c>
      <c r="C294">
        <f t="shared" si="32"/>
        <v>1068</v>
      </c>
      <c r="D294" s="5">
        <f t="shared" si="25"/>
        <v>4151556.7958771857</v>
      </c>
      <c r="E294" s="5">
        <f t="shared" si="29"/>
        <v>661044.53282206494</v>
      </c>
      <c r="F294" s="15">
        <f t="shared" si="26"/>
        <v>48.30133634140104</v>
      </c>
      <c r="G294">
        <f t="shared" si="27"/>
        <v>30.042275362829486</v>
      </c>
      <c r="H294">
        <f t="shared" si="28"/>
        <v>-54.845360671613889</v>
      </c>
      <c r="I294" s="15">
        <f t="shared" si="30"/>
        <v>23.498251032616636</v>
      </c>
      <c r="J294" s="5">
        <f xml:space="preserve"> 'INB Plot'!$C$16*($G$2 - I294)</f>
        <v>8158578.3216374321</v>
      </c>
      <c r="K294" s="5">
        <f xml:space="preserve"> 'INB Plot'!$C$17 + A294*'INB Plot'!$C$18</f>
        <v>4405000</v>
      </c>
      <c r="L294" s="5">
        <f t="shared" si="31"/>
        <v>3753578.3216374321</v>
      </c>
    </row>
    <row r="295" spans="1:12" x14ac:dyDescent="0.3">
      <c r="A295">
        <f>'INB Plot'!$C$28 + (ROW() - 52)*'INB Plot'!$C$29</f>
        <v>1340</v>
      </c>
      <c r="B295">
        <f xml:space="preserve"> ROUND('INB Plot'!$C$26*A295,0)</f>
        <v>268</v>
      </c>
      <c r="C295">
        <f t="shared" si="32"/>
        <v>1072</v>
      </c>
      <c r="D295" s="5">
        <f t="shared" si="25"/>
        <v>4149113.4388477369</v>
      </c>
      <c r="E295" s="5">
        <f t="shared" si="29"/>
        <v>658583.351807005</v>
      </c>
      <c r="F295" s="15">
        <f t="shared" si="26"/>
        <v>48.149840371183721</v>
      </c>
      <c r="G295">
        <f t="shared" si="27"/>
        <v>30.192736047779277</v>
      </c>
      <c r="H295">
        <f t="shared" si="28"/>
        <v>-54.914632357615346</v>
      </c>
      <c r="I295" s="15">
        <f t="shared" si="30"/>
        <v>23.427944061347659</v>
      </c>
      <c r="J295" s="5">
        <f xml:space="preserve"> 'INB Plot'!$C$16*($G$2 - I295)</f>
        <v>8169124.3673277786</v>
      </c>
      <c r="K295" s="5">
        <f xml:space="preserve"> 'INB Plot'!$C$17 + A295*'INB Plot'!$C$18</f>
        <v>4420000</v>
      </c>
      <c r="L295" s="5">
        <f t="shared" si="31"/>
        <v>3749124.3673277786</v>
      </c>
    </row>
    <row r="296" spans="1:12" x14ac:dyDescent="0.3">
      <c r="A296">
        <f>'INB Plot'!$C$28 + (ROW() - 52)*'INB Plot'!$C$29</f>
        <v>1345</v>
      </c>
      <c r="B296">
        <f xml:space="preserve"> ROUND('INB Plot'!$C$26*A296,0)</f>
        <v>269</v>
      </c>
      <c r="C296">
        <f t="shared" si="32"/>
        <v>1076</v>
      </c>
      <c r="D296" s="5">
        <f t="shared" si="25"/>
        <v>4146688.2480415553</v>
      </c>
      <c r="E296" s="5">
        <f t="shared" si="29"/>
        <v>656140.42963574384</v>
      </c>
      <c r="F296" s="15">
        <f t="shared" si="26"/>
        <v>47.999291300131318</v>
      </c>
      <c r="G296">
        <f t="shared" si="27"/>
        <v>30.342253405550736</v>
      </c>
      <c r="H296">
        <f t="shared" si="28"/>
        <v>-54.983492671279805</v>
      </c>
      <c r="I296" s="15">
        <f t="shared" si="30"/>
        <v>23.358052034402249</v>
      </c>
      <c r="J296" s="5">
        <f xml:space="preserve"> 'INB Plot'!$C$16*($G$2 - I296)</f>
        <v>8179608.1713695899</v>
      </c>
      <c r="K296" s="5">
        <f xml:space="preserve"> 'INB Plot'!$C$17 + A296*'INB Plot'!$C$18</f>
        <v>4435000</v>
      </c>
      <c r="L296" s="5">
        <f t="shared" si="31"/>
        <v>3744608.1713695899</v>
      </c>
    </row>
    <row r="297" spans="1:12" x14ac:dyDescent="0.3">
      <c r="A297">
        <f>'INB Plot'!$C$28 + (ROW() - 52)*'INB Plot'!$C$29</f>
        <v>1350</v>
      </c>
      <c r="B297">
        <f xml:space="preserve"> ROUND('INB Plot'!$C$26*A297,0)</f>
        <v>270</v>
      </c>
      <c r="C297">
        <f t="shared" si="32"/>
        <v>1080</v>
      </c>
      <c r="D297" s="5">
        <f t="shared" si="25"/>
        <v>4144281.0216117161</v>
      </c>
      <c r="E297" s="5">
        <f t="shared" si="29"/>
        <v>653715.56387258414</v>
      </c>
      <c r="F297" s="15">
        <f t="shared" si="26"/>
        <v>47.849680283295861</v>
      </c>
      <c r="G297">
        <f t="shared" si="27"/>
        <v>30.49083627983606</v>
      </c>
      <c r="H297">
        <f t="shared" si="28"/>
        <v>-55.051945224281951</v>
      </c>
      <c r="I297" s="15">
        <f t="shared" si="30"/>
        <v>23.288571338849977</v>
      </c>
      <c r="J297" s="5">
        <f xml:space="preserve"> 'INB Plot'!$C$16*($G$2 - I297)</f>
        <v>8190030.2757024309</v>
      </c>
      <c r="K297" s="5">
        <f xml:space="preserve"> 'INB Plot'!$C$17 + A297*'INB Plot'!$C$18</f>
        <v>4450000</v>
      </c>
      <c r="L297" s="5">
        <f t="shared" si="31"/>
        <v>3740030.2757024309</v>
      </c>
    </row>
    <row r="298" spans="1:12" x14ac:dyDescent="0.3">
      <c r="A298">
        <f>'INB Plot'!$C$28 + (ROW() - 52)*'INB Plot'!$C$29</f>
        <v>1355</v>
      </c>
      <c r="B298">
        <f xml:space="preserve"> ROUND('INB Plot'!$C$26*A298,0)</f>
        <v>271</v>
      </c>
      <c r="C298">
        <f t="shared" si="32"/>
        <v>1084</v>
      </c>
      <c r="D298" s="5">
        <f t="shared" si="25"/>
        <v>4141891.5606905837</v>
      </c>
      <c r="E298" s="5">
        <f t="shared" si="29"/>
        <v>651308.55506335339</v>
      </c>
      <c r="F298" s="15">
        <f t="shared" si="26"/>
        <v>47.700998585473954</v>
      </c>
      <c r="G298">
        <f t="shared" si="27"/>
        <v>30.63849340412591</v>
      </c>
      <c r="H298">
        <f t="shared" si="28"/>
        <v>-55.119993586750496</v>
      </c>
      <c r="I298" s="15">
        <f t="shared" si="30"/>
        <v>23.219498402849368</v>
      </c>
      <c r="J298" s="5">
        <f xml:space="preserve"> 'INB Plot'!$C$16*($G$2 - I298)</f>
        <v>8200391.2161025219</v>
      </c>
      <c r="K298" s="5">
        <f xml:space="preserve"> 'INB Plot'!$C$17 + A298*'INB Plot'!$C$18</f>
        <v>4465000</v>
      </c>
      <c r="L298" s="5">
        <f t="shared" si="31"/>
        <v>3735391.2161025219</v>
      </c>
    </row>
    <row r="299" spans="1:12" x14ac:dyDescent="0.3">
      <c r="A299">
        <f>'INB Plot'!$C$28 + (ROW() - 52)*'INB Plot'!$C$29</f>
        <v>1360</v>
      </c>
      <c r="B299">
        <f xml:space="preserve"> ROUND('INB Plot'!$C$26*A299,0)</f>
        <v>272</v>
      </c>
      <c r="C299">
        <f t="shared" si="32"/>
        <v>1088</v>
      </c>
      <c r="D299" s="5">
        <f t="shared" si="25"/>
        <v>4139519.6693350477</v>
      </c>
      <c r="E299" s="5">
        <f t="shared" si="29"/>
        <v>648919.20668071427</v>
      </c>
      <c r="F299" s="15">
        <f t="shared" si="26"/>
        <v>47.553237579511354</v>
      </c>
      <c r="G299">
        <f t="shared" si="27"/>
        <v>30.785233403420108</v>
      </c>
      <c r="H299">
        <f t="shared" si="28"/>
        <v>-55.187641287853126</v>
      </c>
      <c r="I299" s="15">
        <f t="shared" si="30"/>
        <v>23.150829695078329</v>
      </c>
      <c r="J299" s="5">
        <f xml:space="preserve"> 'INB Plot'!$C$16*($G$2 - I299)</f>
        <v>8210691.5222681779</v>
      </c>
      <c r="K299" s="5">
        <f xml:space="preserve"> 'INB Plot'!$C$17 + A299*'INB Plot'!$C$18</f>
        <v>4480000</v>
      </c>
      <c r="L299" s="5">
        <f t="shared" si="31"/>
        <v>3730691.5222681779</v>
      </c>
    </row>
    <row r="300" spans="1:12" x14ac:dyDescent="0.3">
      <c r="A300">
        <f>'INB Plot'!$C$28 + (ROW() - 52)*'INB Plot'!$C$29</f>
        <v>1365</v>
      </c>
      <c r="B300">
        <f xml:space="preserve"> ROUND('INB Plot'!$C$26*A300,0)</f>
        <v>273</v>
      </c>
      <c r="C300">
        <f t="shared" si="32"/>
        <v>1092</v>
      </c>
      <c r="D300" s="5">
        <f t="shared" si="25"/>
        <v>4137165.1544729592</v>
      </c>
      <c r="E300" s="5">
        <f t="shared" si="29"/>
        <v>646547.32507067453</v>
      </c>
      <c r="F300" s="15">
        <f t="shared" si="26"/>
        <v>47.406388744638747</v>
      </c>
      <c r="G300">
        <f t="shared" si="27"/>
        <v>30.931064795907588</v>
      </c>
      <c r="H300">
        <f t="shared" si="28"/>
        <v>-55.254891816370389</v>
      </c>
      <c r="I300" s="15">
        <f t="shared" si="30"/>
        <v>23.082561724175946</v>
      </c>
      <c r="J300" s="5">
        <f xml:space="preserve"> 'INB Plot'!$C$16*($G$2 - I300)</f>
        <v>8220931.7179035349</v>
      </c>
      <c r="K300" s="5">
        <f xml:space="preserve"> 'INB Plot'!$C$17 + A300*'INB Plot'!$C$18</f>
        <v>4495000</v>
      </c>
      <c r="L300" s="5">
        <f t="shared" si="31"/>
        <v>3725931.7179035349</v>
      </c>
    </row>
    <row r="301" spans="1:12" x14ac:dyDescent="0.3">
      <c r="A301">
        <f>'INB Plot'!$C$28 + (ROW() - 52)*'INB Plot'!$C$29</f>
        <v>1370</v>
      </c>
      <c r="B301">
        <f xml:space="preserve"> ROUND('INB Plot'!$C$26*A301,0)</f>
        <v>274</v>
      </c>
      <c r="C301">
        <f t="shared" si="32"/>
        <v>1096</v>
      </c>
      <c r="D301" s="5">
        <f t="shared" si="25"/>
        <v>4134827.8258507401</v>
      </c>
      <c r="E301" s="5">
        <f t="shared" si="29"/>
        <v>644192.71940026595</v>
      </c>
      <c r="F301" s="15">
        <f t="shared" si="26"/>
        <v>47.260443664838277</v>
      </c>
      <c r="G301">
        <f t="shared" si="27"/>
        <v>31.07599599461426</v>
      </c>
      <c r="H301">
        <f t="shared" si="28"/>
        <v>-55.321748621262088</v>
      </c>
      <c r="I301" s="15">
        <f t="shared" si="30"/>
        <v>23.014691038190449</v>
      </c>
      <c r="J301" s="5">
        <f xml:space="preserve"> 'INB Plot'!$C$16*($G$2 - I301)</f>
        <v>8231112.3208013596</v>
      </c>
      <c r="K301" s="5">
        <f xml:space="preserve"> 'INB Plot'!$C$17 + A301*'INB Plot'!$C$18</f>
        <v>4510000</v>
      </c>
      <c r="L301" s="5">
        <f t="shared" si="31"/>
        <v>3721112.3208013596</v>
      </c>
    </row>
    <row r="302" spans="1:12" x14ac:dyDescent="0.3">
      <c r="A302">
        <f>'INB Plot'!$C$28 + (ROW() - 52)*'INB Plot'!$C$29</f>
        <v>1375</v>
      </c>
      <c r="B302">
        <f xml:space="preserve"> ROUND('INB Plot'!$C$26*A302,0)</f>
        <v>275</v>
      </c>
      <c r="C302">
        <f t="shared" si="32"/>
        <v>1100</v>
      </c>
      <c r="D302" s="5">
        <f t="shared" si="25"/>
        <v>4132507.495982137</v>
      </c>
      <c r="E302" s="5">
        <f t="shared" si="29"/>
        <v>641855.20160636143</v>
      </c>
      <c r="F302" s="15">
        <f t="shared" si="26"/>
        <v>47.115394027239965</v>
      </c>
      <c r="G302">
        <f t="shared" si="27"/>
        <v>31.220035309021199</v>
      </c>
      <c r="H302">
        <f t="shared" si="28"/>
        <v>-55.388215112222952</v>
      </c>
      <c r="I302" s="15">
        <f t="shared" si="30"/>
        <v>22.94721422403822</v>
      </c>
      <c r="J302" s="5">
        <f xml:space="preserve"> 'INB Plot'!$C$16*($G$2 - I302)</f>
        <v>8241233.8429241944</v>
      </c>
      <c r="K302" s="5">
        <f xml:space="preserve"> 'INB Plot'!$C$17 + A302*'INB Plot'!$C$18</f>
        <v>4525000</v>
      </c>
      <c r="L302" s="5">
        <f t="shared" si="31"/>
        <v>3716233.8429241944</v>
      </c>
    </row>
    <row r="303" spans="1:12" x14ac:dyDescent="0.3">
      <c r="A303">
        <f>'INB Plot'!$C$28 + (ROW() - 52)*'INB Plot'!$C$29</f>
        <v>1380</v>
      </c>
      <c r="B303">
        <f xml:space="preserve"> ROUND('INB Plot'!$C$26*A303,0)</f>
        <v>276</v>
      </c>
      <c r="C303">
        <f t="shared" si="32"/>
        <v>1104</v>
      </c>
      <c r="D303" s="5">
        <f t="shared" si="25"/>
        <v>4130203.9800980892</v>
      </c>
      <c r="E303" s="5">
        <f t="shared" si="29"/>
        <v>639534.58634560369</v>
      </c>
      <c r="F303" s="15">
        <f t="shared" si="26"/>
        <v>46.971231620547471</v>
      </c>
      <c r="G303">
        <f t="shared" si="27"/>
        <v>31.363190946652566</v>
      </c>
      <c r="H303">
        <f t="shared" si="28"/>
        <v>-55.454294660230659</v>
      </c>
      <c r="I303" s="15">
        <f t="shared" si="30"/>
        <v>22.880127906969378</v>
      </c>
      <c r="J303" s="5">
        <f xml:space="preserve"> 'INB Plot'!$C$16*($G$2 - I303)</f>
        <v>8251296.7904845206</v>
      </c>
      <c r="K303" s="5">
        <f xml:space="preserve"> 'INB Plot'!$C$17 + A303*'INB Plot'!$C$18</f>
        <v>4540000</v>
      </c>
      <c r="L303" s="5">
        <f t="shared" si="31"/>
        <v>3711296.7904845206</v>
      </c>
    </row>
    <row r="304" spans="1:12" x14ac:dyDescent="0.3">
      <c r="A304">
        <f>'INB Plot'!$C$28 + (ROW() - 52)*'INB Plot'!$C$29</f>
        <v>1385</v>
      </c>
      <c r="B304">
        <f xml:space="preserve"> ROUND('INB Plot'!$C$26*A304,0)</f>
        <v>277</v>
      </c>
      <c r="C304">
        <f t="shared" si="32"/>
        <v>1108</v>
      </c>
      <c r="D304" s="5">
        <f t="shared" si="25"/>
        <v>4127917.0960976803</v>
      </c>
      <c r="E304" s="5">
        <f t="shared" si="29"/>
        <v>637230.69094541576</v>
      </c>
      <c r="F304" s="15">
        <f t="shared" si="26"/>
        <v>46.827948333492706</v>
      </c>
      <c r="G304">
        <f t="shared" si="27"/>
        <v>31.505471014634878</v>
      </c>
      <c r="H304">
        <f t="shared" si="28"/>
        <v>-55.519990598083041</v>
      </c>
      <c r="I304" s="15">
        <f t="shared" si="30"/>
        <v>22.813428750044551</v>
      </c>
      <c r="J304" s="5">
        <f xml:space="preserve"> 'INB Plot'!$C$16*($G$2 - I304)</f>
        <v>8261301.6640232448</v>
      </c>
      <c r="K304" s="5">
        <f xml:space="preserve"> 'INB Plot'!$C$17 + A304*'INB Plot'!$C$18</f>
        <v>4555000</v>
      </c>
      <c r="L304" s="5">
        <f t="shared" si="31"/>
        <v>3706301.6640232448</v>
      </c>
    </row>
    <row r="305" spans="1:12" x14ac:dyDescent="0.3">
      <c r="A305">
        <f>'INB Plot'!$C$28 + (ROW() - 52)*'INB Plot'!$C$29</f>
        <v>1390</v>
      </c>
      <c r="B305">
        <f xml:space="preserve"> ROUND('INB Plot'!$C$26*A305,0)</f>
        <v>278</v>
      </c>
      <c r="C305">
        <f t="shared" si="32"/>
        <v>1112</v>
      </c>
      <c r="D305" s="5">
        <f t="shared" si="25"/>
        <v>4125646.6645001527</v>
      </c>
      <c r="E305" s="5">
        <f t="shared" si="29"/>
        <v>634943.33535606577</v>
      </c>
      <c r="F305" s="15">
        <f t="shared" si="26"/>
        <v>46.685536153318296</v>
      </c>
      <c r="G305">
        <f t="shared" si="27"/>
        <v>31.646883521227011</v>
      </c>
      <c r="H305">
        <f t="shared" si="28"/>
        <v>-55.585306220928459</v>
      </c>
      <c r="I305" s="15">
        <f t="shared" si="30"/>
        <v>22.747113453616848</v>
      </c>
      <c r="J305" s="5">
        <f xml:space="preserve"> 'INB Plot'!$C$16*($G$2 - I305)</f>
        <v>8271248.9584873999</v>
      </c>
      <c r="K305" s="5">
        <f xml:space="preserve"> 'INB Plot'!$C$17 + A305*'INB Plot'!$C$18</f>
        <v>4570000</v>
      </c>
      <c r="L305" s="5">
        <f t="shared" si="31"/>
        <v>3701248.9584873999</v>
      </c>
    </row>
    <row r="306" spans="1:12" x14ac:dyDescent="0.3">
      <c r="A306">
        <f>'INB Plot'!$C$28 + (ROW() - 52)*'INB Plot'!$C$29</f>
        <v>1395</v>
      </c>
      <c r="B306">
        <f xml:space="preserve"> ROUND('INB Plot'!$C$26*A306,0)</f>
        <v>279</v>
      </c>
      <c r="C306">
        <f t="shared" si="32"/>
        <v>1116</v>
      </c>
      <c r="D306" s="5">
        <f t="shared" si="25"/>
        <v>4123392.5083979471</v>
      </c>
      <c r="E306" s="5">
        <f t="shared" si="29"/>
        <v>632672.34210376162</v>
      </c>
      <c r="F306" s="15">
        <f t="shared" si="26"/>
        <v>46.543987164287827</v>
      </c>
      <c r="G306">
        <f t="shared" si="27"/>
        <v>31.787436377323246</v>
      </c>
      <c r="H306">
        <f t="shared" si="28"/>
        <v>-55.650244786786629</v>
      </c>
      <c r="I306" s="15">
        <f t="shared" si="30"/>
        <v>22.681178754824444</v>
      </c>
      <c r="J306" s="5">
        <f xml:space="preserve"> 'INB Plot'!$C$16*($G$2 - I306)</f>
        <v>8281139.1633062605</v>
      </c>
      <c r="K306" s="5">
        <f xml:space="preserve"> 'INB Plot'!$C$17 + A306*'INB Plot'!$C$18</f>
        <v>4585000</v>
      </c>
      <c r="L306" s="5">
        <f t="shared" si="31"/>
        <v>3696139.1633062605</v>
      </c>
    </row>
    <row r="307" spans="1:12" x14ac:dyDescent="0.3">
      <c r="A307">
        <f>'INB Plot'!$C$28 + (ROW() - 52)*'INB Plot'!$C$29</f>
        <v>1400</v>
      </c>
      <c r="B307">
        <f xml:space="preserve"> ROUND('INB Plot'!$C$26*A307,0)</f>
        <v>280</v>
      </c>
      <c r="C307">
        <f t="shared" si="32"/>
        <v>1120</v>
      </c>
      <c r="D307" s="5">
        <f t="shared" si="25"/>
        <v>4121154.4534107577</v>
      </c>
      <c r="E307" s="5">
        <f t="shared" si="29"/>
        <v>630417.53624474828</v>
      </c>
      <c r="F307" s="15">
        <f t="shared" si="26"/>
        <v>46.403293546222848</v>
      </c>
      <c r="G307">
        <f t="shared" si="27"/>
        <v>31.927137397927851</v>
      </c>
      <c r="H307">
        <f t="shared" si="28"/>
        <v>-55.7148095170609</v>
      </c>
      <c r="I307" s="15">
        <f t="shared" si="30"/>
        <v>22.615621427089792</v>
      </c>
      <c r="J307" s="5">
        <f xml:space="preserve"> 'INB Plot'!$C$16*($G$2 - I307)</f>
        <v>8290972.7624664586</v>
      </c>
      <c r="K307" s="5">
        <f xml:space="preserve"> 'INB Plot'!$C$17 + A307*'INB Plot'!$C$18</f>
        <v>4600000</v>
      </c>
      <c r="L307" s="5">
        <f t="shared" si="31"/>
        <v>3690972.7624664586</v>
      </c>
    </row>
    <row r="308" spans="1:12" x14ac:dyDescent="0.3">
      <c r="A308">
        <f>'INB Plot'!$C$28 + (ROW() - 52)*'INB Plot'!$C$29</f>
        <v>1405</v>
      </c>
      <c r="B308">
        <f xml:space="preserve"> ROUND('INB Plot'!$C$26*A308,0)</f>
        <v>281</v>
      </c>
      <c r="C308">
        <f t="shared" si="32"/>
        <v>1124</v>
      </c>
      <c r="D308" s="5">
        <f t="shared" ref="D308:D371" si="33" xml:space="preserve"> POWER($B$2,2)*$B$5*$B$6*($B$5+$B$6+B308)/(POWER($B$5+$B$6,2)*($B$5+$B$6+1)*B308)+POWER($C$2,2)*$B$7*$B$8*($B$7+$B$8+C308)/(POWER($B$7+$B$8,2)*($B$7+$B$8+1)*C308)</f>
        <v>4118932.3276405586</v>
      </c>
      <c r="E308" s="5">
        <f t="shared" si="29"/>
        <v>628178.74532038276</v>
      </c>
      <c r="F308" s="15">
        <f t="shared" ref="F308:F371" si="34" xml:space="preserve"> E308*SQRT($F$2/(2*PI()))*EXP(-POWER($E$2,2)/(2*$F$2))/D308</f>
        <v>46.263447573066358</v>
      </c>
      <c r="G308">
        <f t="shared" ref="G308:G371" si="35" xml:space="preserve"> -$E$2*NORMDIST(-$E$2/SQRT($F$2),0,1,1) + POWER($F$2,3/2)*EXP( -POWER($E$2,2)/(2*$F$2) ) / (D308*SQRT(2*PI()))</f>
        <v>32.065994303604469</v>
      </c>
      <c r="H308">
        <f t="shared" ref="H308:H371" si="36" xml:space="preserve"> $E$2*NORMDIST(-$E$2*SQRT(D308)/$F$2,0,1,1) - $F$2*EXP(-POWER($E$2,2)*D308/(2*POWER($F$2,2)))/(SQRT(2*PI()*D308))</f>
        <v>-55.779003597042419</v>
      </c>
      <c r="I308" s="15">
        <f t="shared" si="30"/>
        <v>22.550438279628409</v>
      </c>
      <c r="J308" s="5">
        <f xml:space="preserve"> 'INB Plot'!$C$16*($G$2 - I308)</f>
        <v>8300750.2345856661</v>
      </c>
      <c r="K308" s="5">
        <f xml:space="preserve"> 'INB Plot'!$C$17 + A308*'INB Plot'!$C$18</f>
        <v>4615000</v>
      </c>
      <c r="L308" s="5">
        <f t="shared" si="31"/>
        <v>3685750.2345856661</v>
      </c>
    </row>
    <row r="309" spans="1:12" x14ac:dyDescent="0.3">
      <c r="A309">
        <f>'INB Plot'!$C$28 + (ROW() - 52)*'INB Plot'!$C$29</f>
        <v>1410</v>
      </c>
      <c r="B309">
        <f xml:space="preserve"> ROUND('INB Plot'!$C$26*A309,0)</f>
        <v>282</v>
      </c>
      <c r="C309">
        <f t="shared" si="32"/>
        <v>1128</v>
      </c>
      <c r="D309" s="5">
        <f t="shared" si="33"/>
        <v>4116725.9616275951</v>
      </c>
      <c r="E309" s="5">
        <f t="shared" ref="E309:E372" si="37" xml:space="preserve"> POWER($B$2,2)*$B$5*$B$6/(POWER($B$5+$B$6,2)*(B309+1))+POWER($C$2,2)*$B$7*$B$8/(POWER($B$7+$B$8,2)*(C309+1))</f>
        <v>625955.79931316338</v>
      </c>
      <c r="F309" s="15">
        <f t="shared" si="34"/>
        <v>46.124441611471951</v>
      </c>
      <c r="G309">
        <f t="shared" si="35"/>
        <v>32.20401472189738</v>
      </c>
      <c r="H309">
        <f t="shared" si="36"/>
        <v>-55.842830176406807</v>
      </c>
      <c r="I309" s="15">
        <f t="shared" ref="I309:I372" si="38">F309+G309+H309</f>
        <v>22.485626156962525</v>
      </c>
      <c r="J309" s="5">
        <f xml:space="preserve"> 'INB Plot'!$C$16*($G$2 - I309)</f>
        <v>8310472.052985548</v>
      </c>
      <c r="K309" s="5">
        <f xml:space="preserve"> 'INB Plot'!$C$17 + A309*'INB Plot'!$C$18</f>
        <v>4630000</v>
      </c>
      <c r="L309" s="5">
        <f t="shared" ref="L309:L372" si="39" xml:space="preserve"> J309 - K309</f>
        <v>3680472.052985548</v>
      </c>
    </row>
    <row r="310" spans="1:12" x14ac:dyDescent="0.3">
      <c r="A310">
        <f>'INB Plot'!$C$28 + (ROW() - 52)*'INB Plot'!$C$29</f>
        <v>1415</v>
      </c>
      <c r="B310">
        <f xml:space="preserve"> ROUND('INB Plot'!$C$26*A310,0)</f>
        <v>283</v>
      </c>
      <c r="C310">
        <f t="shared" si="32"/>
        <v>1132</v>
      </c>
      <c r="D310" s="5">
        <f t="shared" si="33"/>
        <v>4114535.188307303</v>
      </c>
      <c r="E310" s="5">
        <f t="shared" si="37"/>
        <v>623748.53060368937</v>
      </c>
      <c r="F310" s="15">
        <f t="shared" si="34"/>
        <v>45.986268119418455</v>
      </c>
      <c r="G310">
        <f t="shared" si="35"/>
        <v>32.34120618872916</v>
      </c>
      <c r="H310">
        <f t="shared" si="36"/>
        <v>-55.906292369702044</v>
      </c>
      <c r="I310" s="15">
        <f t="shared" si="38"/>
        <v>22.421181938445571</v>
      </c>
      <c r="J310" s="5">
        <f xml:space="preserve"> 'INB Plot'!$C$16*($G$2 - I310)</f>
        <v>8320138.6857630918</v>
      </c>
      <c r="K310" s="5">
        <f xml:space="preserve"> 'INB Plot'!$C$17 + A310*'INB Plot'!$C$18</f>
        <v>4645000</v>
      </c>
      <c r="L310" s="5">
        <f t="shared" si="39"/>
        <v>3675138.6857630918</v>
      </c>
    </row>
    <row r="311" spans="1:12" x14ac:dyDescent="0.3">
      <c r="A311">
        <f>'INB Plot'!$C$28 + (ROW() - 52)*'INB Plot'!$C$29</f>
        <v>1420</v>
      </c>
      <c r="B311">
        <f xml:space="preserve"> ROUND('INB Plot'!$C$26*A311,0)</f>
        <v>284</v>
      </c>
      <c r="C311">
        <f t="shared" si="32"/>
        <v>1136</v>
      </c>
      <c r="D311" s="5">
        <f t="shared" si="33"/>
        <v>4112359.8429681398</v>
      </c>
      <c r="E311" s="5">
        <f t="shared" si="37"/>
        <v>621556.77392852772</v>
      </c>
      <c r="F311" s="15">
        <f t="shared" si="34"/>
        <v>45.848919644849133</v>
      </c>
      <c r="G311">
        <f t="shared" si="35"/>
        <v>32.477576149771465</v>
      </c>
      <c r="H311">
        <f t="shared" si="36"/>
        <v>-55.969393256829051</v>
      </c>
      <c r="I311" s="15">
        <f t="shared" si="38"/>
        <v>22.357102537791548</v>
      </c>
      <c r="J311" s="5">
        <f xml:space="preserve"> 'INB Plot'!$C$16*($G$2 - I311)</f>
        <v>8329750.5958611947</v>
      </c>
      <c r="K311" s="5">
        <f xml:space="preserve"> 'INB Plot'!$C$17 + A311*'INB Plot'!$C$18</f>
        <v>4660000</v>
      </c>
      <c r="L311" s="5">
        <f t="shared" si="39"/>
        <v>3669750.5958611947</v>
      </c>
    </row>
    <row r="312" spans="1:12" x14ac:dyDescent="0.3">
      <c r="A312">
        <f>'INB Plot'!$C$28 + (ROW() - 52)*'INB Plot'!$C$29</f>
        <v>1425</v>
      </c>
      <c r="B312">
        <f xml:space="preserve"> ROUND('INB Plot'!$C$26*A312,0)</f>
        <v>285</v>
      </c>
      <c r="C312">
        <f t="shared" si="32"/>
        <v>1140</v>
      </c>
      <c r="D312" s="5">
        <f t="shared" si="33"/>
        <v>4110199.7632103036</v>
      </c>
      <c r="E312" s="5">
        <f t="shared" si="37"/>
        <v>619380.36633896548</v>
      </c>
      <c r="F312" s="15">
        <f t="shared" si="34"/>
        <v>45.712388824335228</v>
      </c>
      <c r="G312">
        <f t="shared" si="35"/>
        <v>32.613131961792618</v>
      </c>
      <c r="H312">
        <f t="shared" si="36"/>
        <v>-56.032135883512979</v>
      </c>
      <c r="I312" s="15">
        <f t="shared" si="38"/>
        <v>22.293384902614861</v>
      </c>
      <c r="J312" s="5">
        <f xml:space="preserve"> 'INB Plot'!$C$16*($G$2 - I312)</f>
        <v>8339308.2411376983</v>
      </c>
      <c r="K312" s="5">
        <f xml:space="preserve"> 'INB Plot'!$C$17 + A312*'INB Plot'!$C$18</f>
        <v>4675000</v>
      </c>
      <c r="L312" s="5">
        <f t="shared" si="39"/>
        <v>3664308.2411376983</v>
      </c>
    </row>
    <row r="313" spans="1:12" x14ac:dyDescent="0.3">
      <c r="A313">
        <f>'INB Plot'!$C$28 + (ROW() - 52)*'INB Plot'!$C$29</f>
        <v>1430</v>
      </c>
      <c r="B313">
        <f xml:space="preserve"> ROUND('INB Plot'!$C$26*A313,0)</f>
        <v>286</v>
      </c>
      <c r="C313">
        <f t="shared" si="32"/>
        <v>1144</v>
      </c>
      <c r="D313" s="5">
        <f t="shared" si="33"/>
        <v>4108054.7889053198</v>
      </c>
      <c r="E313" s="5">
        <f t="shared" si="37"/>
        <v>617219.14716062474</v>
      </c>
      <c r="F313" s="15">
        <f t="shared" si="34"/>
        <v>45.57666838176317</v>
      </c>
      <c r="G313">
        <f t="shared" si="35"/>
        <v>32.747880893980351</v>
      </c>
      <c r="H313">
        <f t="shared" si="36"/>
        <v>-56.094523261770604</v>
      </c>
      <c r="I313" s="15">
        <f t="shared" si="38"/>
        <v>22.230026013972918</v>
      </c>
      <c r="J313" s="5">
        <f xml:space="preserve"> 'INB Plot'!$C$16*($G$2 - I313)</f>
        <v>8348812.0744339898</v>
      </c>
      <c r="K313" s="5">
        <f xml:space="preserve"> 'INB Plot'!$C$17 + A313*'INB Plot'!$C$18</f>
        <v>4690000</v>
      </c>
      <c r="L313" s="5">
        <f t="shared" si="39"/>
        <v>3658812.0744339898</v>
      </c>
    </row>
    <row r="314" spans="1:12" x14ac:dyDescent="0.3">
      <c r="A314">
        <f>'INB Plot'!$C$28 + (ROW() - 52)*'INB Plot'!$C$29</f>
        <v>1435</v>
      </c>
      <c r="B314">
        <f xml:space="preserve"> ROUND('INB Plot'!$C$26*A314,0)</f>
        <v>287</v>
      </c>
      <c r="C314">
        <f t="shared" si="32"/>
        <v>1148</v>
      </c>
      <c r="D314" s="5">
        <f t="shared" si="33"/>
        <v>4105924.7621564679</v>
      </c>
      <c r="E314" s="5">
        <f t="shared" si="37"/>
        <v>615072.95795392175</v>
      </c>
      <c r="F314" s="15">
        <f t="shared" si="34"/>
        <v>45.441751127045116</v>
      </c>
      <c r="G314">
        <f t="shared" si="35"/>
        <v>32.881830129241138</v>
      </c>
      <c r="H314">
        <f t="shared" si="36"/>
        <v>-56.156558370365957</v>
      </c>
      <c r="I314" s="15">
        <f t="shared" si="38"/>
        <v>22.167022885920289</v>
      </c>
      <c r="J314" s="5">
        <f xml:space="preserve"> 'INB Plot'!$C$16*($G$2 - I314)</f>
        <v>8358262.5436418839</v>
      </c>
      <c r="K314" s="5">
        <f xml:space="preserve"> 'INB Plot'!$C$17 + A314*'INB Plot'!$C$18</f>
        <v>4705000</v>
      </c>
      <c r="L314" s="5">
        <f t="shared" si="39"/>
        <v>3653262.5436418839</v>
      </c>
    </row>
    <row r="315" spans="1:12" x14ac:dyDescent="0.3">
      <c r="A315">
        <f>'INB Plot'!$C$28 + (ROW() - 52)*'INB Plot'!$C$29</f>
        <v>1440</v>
      </c>
      <c r="B315">
        <f xml:space="preserve"> ROUND('INB Plot'!$C$26*A315,0)</f>
        <v>288</v>
      </c>
      <c r="C315">
        <f t="shared" si="32"/>
        <v>1152</v>
      </c>
      <c r="D315" s="5">
        <f t="shared" si="33"/>
        <v>4103809.527260039</v>
      </c>
      <c r="E315" s="5">
        <f t="shared" si="37"/>
        <v>612941.64247534669</v>
      </c>
      <c r="F315" s="15">
        <f t="shared" si="34"/>
        <v>45.307629954852175</v>
      </c>
      <c r="G315">
        <f t="shared" si="35"/>
        <v>33.014986765476721</v>
      </c>
      <c r="H315">
        <f t="shared" si="36"/>
        <v>-56.21824415526234</v>
      </c>
      <c r="I315" s="15">
        <f t="shared" si="38"/>
        <v>22.104372565066555</v>
      </c>
      <c r="J315" s="5">
        <f xml:space="preserve"> 'INB Plot'!$C$16*($G$2 - I315)</f>
        <v>8367660.0917699439</v>
      </c>
      <c r="K315" s="5">
        <f xml:space="preserve"> 'INB Plot'!$C$17 + A315*'INB Plot'!$C$18</f>
        <v>4720000</v>
      </c>
      <c r="L315" s="5">
        <f t="shared" si="39"/>
        <v>3647660.0917699439</v>
      </c>
    </row>
    <row r="316" spans="1:12" x14ac:dyDescent="0.3">
      <c r="A316">
        <f>'INB Plot'!$C$28 + (ROW() - 52)*'INB Plot'!$C$29</f>
        <v>1445</v>
      </c>
      <c r="B316">
        <f xml:space="preserve"> ROUND('INB Plot'!$C$26*A316,0)</f>
        <v>289</v>
      </c>
      <c r="C316">
        <f t="shared" si="32"/>
        <v>1156</v>
      </c>
      <c r="D316" s="5">
        <f t="shared" si="33"/>
        <v>4101708.9306673915</v>
      </c>
      <c r="E316" s="5">
        <f t="shared" si="37"/>
        <v>610825.04663954652</v>
      </c>
      <c r="F316" s="15">
        <f t="shared" si="34"/>
        <v>45.174297843369978</v>
      </c>
      <c r="G316">
        <f t="shared" si="35"/>
        <v>33.14735781683774</v>
      </c>
      <c r="H316">
        <f t="shared" si="36"/>
        <v>-56.279583530063718</v>
      </c>
      <c r="I316" s="15">
        <f t="shared" si="38"/>
        <v>22.042072130143993</v>
      </c>
      <c r="J316" s="5">
        <f xml:space="preserve"> 'INB Plot'!$C$16*($G$2 - I316)</f>
        <v>8377005.1570083285</v>
      </c>
      <c r="K316" s="5">
        <f xml:space="preserve"> 'INB Plot'!$C$17 + A316*'INB Plot'!$C$18</f>
        <v>4735000</v>
      </c>
      <c r="L316" s="5">
        <f t="shared" si="39"/>
        <v>3642005.1570083285</v>
      </c>
    </row>
    <row r="317" spans="1:12" x14ac:dyDescent="0.3">
      <c r="A317">
        <f>'INB Plot'!$C$28 + (ROW() - 52)*'INB Plot'!$C$29</f>
        <v>1450</v>
      </c>
      <c r="B317">
        <f xml:space="preserve"> ROUND('INB Plot'!$C$26*A317,0)</f>
        <v>290</v>
      </c>
      <c r="C317">
        <f t="shared" si="32"/>
        <v>1160</v>
      </c>
      <c r="D317" s="5">
        <f t="shared" si="33"/>
        <v>4099622.8209477961</v>
      </c>
      <c r="E317" s="5">
        <f t="shared" si="37"/>
        <v>608723.01848219044</v>
      </c>
      <c r="F317" s="15">
        <f t="shared" si="34"/>
        <v>45.041747853076103</v>
      </c>
      <c r="G317">
        <f t="shared" si="35"/>
        <v>33.278950214955529</v>
      </c>
      <c r="H317">
        <f t="shared" si="36"/>
        <v>-56.34057937645278</v>
      </c>
      <c r="I317" s="15">
        <f t="shared" si="38"/>
        <v>21.980118691578852</v>
      </c>
      <c r="J317" s="5">
        <f xml:space="preserve"> 'INB Plot'!$C$16*($G$2 - I317)</f>
        <v>8386298.1727930997</v>
      </c>
      <c r="K317" s="5">
        <f xml:space="preserve"> 'INB Plot'!$C$17 + A317*'INB Plot'!$C$18</f>
        <v>4750000</v>
      </c>
      <c r="L317" s="5">
        <f t="shared" si="39"/>
        <v>3636298.1727930997</v>
      </c>
    </row>
    <row r="318" spans="1:12" x14ac:dyDescent="0.3">
      <c r="A318">
        <f>'INB Plot'!$C$28 + (ROW() - 52)*'INB Plot'!$C$29</f>
        <v>1455</v>
      </c>
      <c r="B318">
        <f xml:space="preserve"> ROUND('INB Plot'!$C$26*A318,0)</f>
        <v>291</v>
      </c>
      <c r="C318">
        <f t="shared" si="32"/>
        <v>1164</v>
      </c>
      <c r="D318" s="5">
        <f t="shared" si="33"/>
        <v>4097551.0487520481</v>
      </c>
      <c r="E318" s="5">
        <f t="shared" si="37"/>
        <v>606635.40812359913</v>
      </c>
      <c r="F318" s="15">
        <f t="shared" si="34"/>
        <v>44.909973125538791</v>
      </c>
      <c r="G318">
        <f t="shared" si="35"/>
        <v>33.409770810151684</v>
      </c>
      <c r="H318">
        <f t="shared" si="36"/>
        <v>-56.4012345446192</v>
      </c>
      <c r="I318" s="15">
        <f t="shared" si="38"/>
        <v>21.918509391071268</v>
      </c>
      <c r="J318" s="5">
        <f xml:space="preserve"> 'INB Plot'!$C$16*($G$2 - I318)</f>
        <v>8395539.5678692367</v>
      </c>
      <c r="K318" s="5">
        <f xml:space="preserve"> 'INB Plot'!$C$17 + A318*'INB Plot'!$C$18</f>
        <v>4765000</v>
      </c>
      <c r="L318" s="5">
        <f t="shared" si="39"/>
        <v>3630539.5678692367</v>
      </c>
    </row>
    <row r="319" spans="1:12" x14ac:dyDescent="0.3">
      <c r="A319">
        <f>'INB Plot'!$C$28 + (ROW() - 52)*'INB Plot'!$C$29</f>
        <v>1460</v>
      </c>
      <c r="B319">
        <f xml:space="preserve"> ROUND('INB Plot'!$C$26*A319,0)</f>
        <v>292</v>
      </c>
      <c r="C319">
        <f t="shared" si="32"/>
        <v>1168</v>
      </c>
      <c r="D319" s="5">
        <f t="shared" si="33"/>
        <v>4095493.4667768176</v>
      </c>
      <c r="E319" s="5">
        <f t="shared" si="37"/>
        <v>604562.0677331211</v>
      </c>
      <c r="F319" s="15">
        <f t="shared" si="34"/>
        <v>44.778966882236858</v>
      </c>
      <c r="G319">
        <f t="shared" si="35"/>
        <v>33.539826372627459</v>
      </c>
      <c r="H319">
        <f t="shared" si="36"/>
        <v>-56.461551853682636</v>
      </c>
      <c r="I319" s="15">
        <f t="shared" si="38"/>
        <v>21.857241401181682</v>
      </c>
      <c r="J319" s="5">
        <f xml:space="preserve"> 'INB Plot'!$C$16*($G$2 - I319)</f>
        <v>8404729.766352674</v>
      </c>
      <c r="K319" s="5">
        <f xml:space="preserve"> 'INB Plot'!$C$17 + A319*'INB Plot'!$C$18</f>
        <v>4780000</v>
      </c>
      <c r="L319" s="5">
        <f t="shared" si="39"/>
        <v>3624729.766352674</v>
      </c>
    </row>
    <row r="320" spans="1:12" x14ac:dyDescent="0.3">
      <c r="A320">
        <f>'INB Plot'!$C$28 + (ROW() - 52)*'INB Plot'!$C$29</f>
        <v>1465</v>
      </c>
      <c r="B320">
        <f xml:space="preserve"> ROUND('INB Plot'!$C$26*A320,0)</f>
        <v>293</v>
      </c>
      <c r="C320">
        <f t="shared" si="32"/>
        <v>1172</v>
      </c>
      <c r="D320" s="5">
        <f t="shared" si="33"/>
        <v>4093449.9297297457</v>
      </c>
      <c r="E320" s="5">
        <f t="shared" si="37"/>
        <v>602502.85149423499</v>
      </c>
      <c r="F320" s="15">
        <f t="shared" si="34"/>
        <v>44.648722423399825</v>
      </c>
      <c r="G320">
        <f t="shared" si="35"/>
        <v>33.669123593631099</v>
      </c>
      <c r="H320">
        <f t="shared" si="36"/>
        <v>-56.521534092107913</v>
      </c>
      <c r="I320" s="15">
        <f t="shared" si="38"/>
        <v>21.796311924923003</v>
      </c>
      <c r="J320" s="5">
        <f xml:space="preserve"> 'INB Plot'!$C$16*($G$2 - I320)</f>
        <v>8413869.187791476</v>
      </c>
      <c r="K320" s="5">
        <f xml:space="preserve"> 'INB Plot'!$C$17 + A320*'INB Plot'!$C$18</f>
        <v>4795000</v>
      </c>
      <c r="L320" s="5">
        <f t="shared" si="39"/>
        <v>3618869.187791476</v>
      </c>
    </row>
    <row r="321" spans="1:12" x14ac:dyDescent="0.3">
      <c r="A321">
        <f>'INB Plot'!$C$28 + (ROW() - 52)*'INB Plot'!$C$29</f>
        <v>1470</v>
      </c>
      <c r="B321">
        <f xml:space="preserve"> ROUND('INB Plot'!$C$26*A321,0)</f>
        <v>294</v>
      </c>
      <c r="C321">
        <f t="shared" si="32"/>
        <v>1176</v>
      </c>
      <c r="D321" s="5">
        <f t="shared" si="33"/>
        <v>4091420.2942952393</v>
      </c>
      <c r="E321" s="5">
        <f t="shared" si="37"/>
        <v>600457.61557036522</v>
      </c>
      <c r="F321" s="15">
        <f t="shared" si="34"/>
        <v>44.519233126868478</v>
      </c>
      <c r="G321">
        <f t="shared" si="35"/>
        <v>33.79766908660568</v>
      </c>
      <c r="H321">
        <f t="shared" si="36"/>
        <v>-56.581184018115664</v>
      </c>
      <c r="I321" s="15">
        <f t="shared" si="38"/>
        <v>21.735718195358487</v>
      </c>
      <c r="J321" s="5">
        <f xml:space="preserve"> 'INB Plot'!$C$16*($G$2 - I321)</f>
        <v>8422958.2472261544</v>
      </c>
      <c r="K321" s="5">
        <f xml:space="preserve"> 'INB Plot'!$C$17 + A321*'INB Plot'!$C$18</f>
        <v>4810000</v>
      </c>
      <c r="L321" s="5">
        <f t="shared" si="39"/>
        <v>3612958.2472261544</v>
      </c>
    </row>
    <row r="322" spans="1:12" x14ac:dyDescent="0.3">
      <c r="A322">
        <f>'INB Plot'!$C$28 + (ROW() - 52)*'INB Plot'!$C$29</f>
        <v>1475</v>
      </c>
      <c r="B322">
        <f xml:space="preserve"> ROUND('INB Plot'!$C$26*A322,0)</f>
        <v>295</v>
      </c>
      <c r="C322">
        <f t="shared" si="32"/>
        <v>1180</v>
      </c>
      <c r="D322" s="5">
        <f t="shared" si="33"/>
        <v>4089404.4191009682</v>
      </c>
      <c r="E322" s="5">
        <f t="shared" si="37"/>
        <v>598426.21807138878</v>
      </c>
      <c r="F322" s="15">
        <f t="shared" si="34"/>
        <v>44.390492446974889</v>
      </c>
      <c r="G322">
        <f t="shared" si="35"/>
        <v>33.925469388316486</v>
      </c>
      <c r="H322">
        <f t="shared" si="36"/>
        <v>-56.640504360084037</v>
      </c>
      <c r="I322" s="15">
        <f t="shared" si="38"/>
        <v>21.675457475207338</v>
      </c>
      <c r="J322" s="5">
        <f xml:space="preserve"> 'INB Plot'!$C$16*($G$2 - I322)</f>
        <v>8431997.3552488256</v>
      </c>
      <c r="K322" s="5">
        <f xml:space="preserve"> 'INB Plot'!$C$17 + A322*'INB Plot'!$C$18</f>
        <v>4825000</v>
      </c>
      <c r="L322" s="5">
        <f t="shared" si="39"/>
        <v>3606997.3552488256</v>
      </c>
    </row>
    <row r="323" spans="1:12" x14ac:dyDescent="0.3">
      <c r="A323">
        <f>'INB Plot'!$C$28 + (ROW() - 52)*'INB Plot'!$C$29</f>
        <v>1480</v>
      </c>
      <c r="B323">
        <f xml:space="preserve"> ROUND('INB Plot'!$C$26*A323,0)</f>
        <v>296</v>
      </c>
      <c r="C323">
        <f t="shared" si="32"/>
        <v>1184</v>
      </c>
      <c r="D323" s="5">
        <f t="shared" si="33"/>
        <v>4087402.1646850351</v>
      </c>
      <c r="E323" s="5">
        <f t="shared" si="37"/>
        <v>596408.51902082213</v>
      </c>
      <c r="F323" s="15">
        <f t="shared" si="34"/>
        <v>44.262493913442029</v>
      </c>
      <c r="G323">
        <f t="shared" si="35"/>
        <v>34.052530959959682</v>
      </c>
      <c r="H323">
        <f t="shared" si="36"/>
        <v>-56.699497816946035</v>
      </c>
      <c r="I323" s="15">
        <f t="shared" si="38"/>
        <v>21.615527056455676</v>
      </c>
      <c r="J323" s="5">
        <f xml:space="preserve"> 'INB Plot'!$C$16*($G$2 - I323)</f>
        <v>8440986.9180615749</v>
      </c>
      <c r="K323" s="5">
        <f xml:space="preserve"> 'INB Plot'!$C$17 + A323*'INB Plot'!$C$18</f>
        <v>4840000</v>
      </c>
      <c r="L323" s="5">
        <f t="shared" si="39"/>
        <v>3600986.9180615749</v>
      </c>
    </row>
    <row r="324" spans="1:12" x14ac:dyDescent="0.3">
      <c r="A324">
        <f>'INB Plot'!$C$28 + (ROW() - 52)*'INB Plot'!$C$29</f>
        <v>1485</v>
      </c>
      <c r="B324">
        <f xml:space="preserve"> ROUND('INB Plot'!$C$26*A324,0)</f>
        <v>297</v>
      </c>
      <c r="C324">
        <f t="shared" si="32"/>
        <v>1188</v>
      </c>
      <c r="D324" s="5">
        <f t="shared" si="33"/>
        <v>4085413.3934638221</v>
      </c>
      <c r="E324" s="5">
        <f t="shared" si="37"/>
        <v>594404.38032366801</v>
      </c>
      <c r="F324" s="15">
        <f t="shared" si="34"/>
        <v>44.135231130302003</v>
      </c>
      <c r="G324">
        <f t="shared" si="35"/>
        <v>34.178860188250525</v>
      </c>
      <c r="H324">
        <f t="shared" si="36"/>
        <v>-56.758167058579801</v>
      </c>
      <c r="I324" s="15">
        <f t="shared" si="38"/>
        <v>21.555924259972727</v>
      </c>
      <c r="J324" s="5">
        <f xml:space="preserve"> 'INB Plot'!$C$16*($G$2 - I324)</f>
        <v>8449927.3375340179</v>
      </c>
      <c r="K324" s="5">
        <f xml:space="preserve"> 'INB Plot'!$C$17 + A324*'INB Plot'!$C$18</f>
        <v>4855000</v>
      </c>
      <c r="L324" s="5">
        <f t="shared" si="39"/>
        <v>3594927.3375340179</v>
      </c>
    </row>
    <row r="325" spans="1:12" x14ac:dyDescent="0.3">
      <c r="A325">
        <f>'INB Plot'!$C$28 + (ROW() - 52)*'INB Plot'!$C$29</f>
        <v>1490</v>
      </c>
      <c r="B325">
        <f xml:space="preserve"> ROUND('INB Plot'!$C$26*A325,0)</f>
        <v>298</v>
      </c>
      <c r="C325">
        <f t="shared" si="32"/>
        <v>1192</v>
      </c>
      <c r="D325" s="5">
        <f t="shared" si="33"/>
        <v>4083437.9697004696</v>
      </c>
      <c r="E325" s="5">
        <f t="shared" si="37"/>
        <v>592413.66573490901</v>
      </c>
      <c r="F325" s="15">
        <f t="shared" si="34"/>
        <v>44.008697774833102</v>
      </c>
      <c r="G325">
        <f t="shared" si="35"/>
        <v>34.304463386493666</v>
      </c>
      <c r="H325">
        <f t="shared" si="36"/>
        <v>-56.816514726192935</v>
      </c>
      <c r="I325" s="15">
        <f t="shared" si="38"/>
        <v>21.49664643513384</v>
      </c>
      <c r="J325" s="5">
        <f xml:space="preserve"> 'INB Plot'!$C$16*($G$2 - I325)</f>
        <v>8458819.011259852</v>
      </c>
      <c r="K325" s="5">
        <f xml:space="preserve"> 'INB Plot'!$C$17 + A325*'INB Plot'!$C$18</f>
        <v>4870000</v>
      </c>
      <c r="L325" s="5">
        <f t="shared" si="39"/>
        <v>3588819.011259852</v>
      </c>
    </row>
    <row r="326" spans="1:12" x14ac:dyDescent="0.3">
      <c r="A326">
        <f>'INB Plot'!$C$28 + (ROW() - 52)*'INB Plot'!$C$29</f>
        <v>1495</v>
      </c>
      <c r="B326">
        <f xml:space="preserve"> ROUND('INB Plot'!$C$26*A326,0)</f>
        <v>299</v>
      </c>
      <c r="C326">
        <f t="shared" si="32"/>
        <v>1196</v>
      </c>
      <c r="D326" s="5">
        <f t="shared" si="33"/>
        <v>4081475.7594739967</v>
      </c>
      <c r="E326" s="5">
        <f t="shared" si="37"/>
        <v>590436.24082863168</v>
      </c>
      <c r="F326" s="15">
        <f t="shared" si="34"/>
        <v>43.882887596514834</v>
      </c>
      <c r="G326">
        <f t="shared" si="35"/>
        <v>34.429346795635155</v>
      </c>
      <c r="H326">
        <f t="shared" si="36"/>
        <v>-56.874543432700818</v>
      </c>
      <c r="I326" s="15">
        <f t="shared" si="38"/>
        <v>21.437690959449171</v>
      </c>
      <c r="J326" s="5">
        <f xml:space="preserve"> 'INB Plot'!$C$16*($G$2 - I326)</f>
        <v>8467662.3326125517</v>
      </c>
      <c r="K326" s="5">
        <f xml:space="preserve"> 'INB Plot'!$C$17 + A326*'INB Plot'!$C$18</f>
        <v>4885000</v>
      </c>
      <c r="L326" s="5">
        <f t="shared" si="39"/>
        <v>3582662.3326125517</v>
      </c>
    </row>
    <row r="327" spans="1:12" x14ac:dyDescent="0.3">
      <c r="A327">
        <f>'INB Plot'!$C$28 + (ROW() - 52)*'INB Plot'!$C$29</f>
        <v>1500</v>
      </c>
      <c r="B327">
        <f xml:space="preserve"> ROUND('INB Plot'!$C$26*A327,0)</f>
        <v>300</v>
      </c>
      <c r="C327">
        <f t="shared" si="32"/>
        <v>1200</v>
      </c>
      <c r="D327" s="5">
        <f t="shared" si="33"/>
        <v>4079526.630649033</v>
      </c>
      <c r="E327" s="5">
        <f t="shared" si="37"/>
        <v>588471.97296776786</v>
      </c>
      <c r="F327" s="15">
        <f t="shared" si="34"/>
        <v>43.757794416001005</v>
      </c>
      <c r="G327">
        <f t="shared" si="35"/>
        <v>34.553516585295796</v>
      </c>
      <c r="H327">
        <f t="shared" si="36"/>
        <v>-56.932255763099448</v>
      </c>
      <c r="I327" s="15">
        <f t="shared" si="38"/>
        <v>21.379055238197353</v>
      </c>
      <c r="J327" s="5">
        <f xml:space="preserve"> 'INB Plot'!$C$16*($G$2 - I327)</f>
        <v>8476457.6908003241</v>
      </c>
      <c r="K327" s="5">
        <f xml:space="preserve"> 'INB Plot'!$C$17 + A327*'INB Plot'!$C$18</f>
        <v>4900000</v>
      </c>
      <c r="L327" s="5">
        <f t="shared" si="39"/>
        <v>3576457.6908003241</v>
      </c>
    </row>
    <row r="328" spans="1:12" x14ac:dyDescent="0.3">
      <c r="A328">
        <f>'INB Plot'!$C$28 + (ROW() - 52)*'INB Plot'!$C$29</f>
        <v>1505</v>
      </c>
      <c r="B328">
        <f xml:space="preserve"> ROUND('INB Plot'!$C$26*A328,0)</f>
        <v>301</v>
      </c>
      <c r="C328">
        <f t="shared" si="32"/>
        <v>1204</v>
      </c>
      <c r="D328" s="5">
        <f t="shared" si="33"/>
        <v>4077590.452846162</v>
      </c>
      <c r="E328" s="5">
        <f t="shared" si="37"/>
        <v>586520.73127443739</v>
      </c>
      <c r="F328" s="15">
        <f t="shared" si="34"/>
        <v>43.633412124110059</v>
      </c>
      <c r="G328">
        <f t="shared" si="35"/>
        <v>34.67697885478745</v>
      </c>
      <c r="H328">
        <f t="shared" si="36"/>
        <v>-56.989654274832304</v>
      </c>
      <c r="I328" s="15">
        <f t="shared" si="38"/>
        <v>21.320736704065212</v>
      </c>
      <c r="J328" s="5">
        <f xml:space="preserve"> 'INB Plot'!$C$16*($G$2 - I328)</f>
        <v>8485205.4709201455</v>
      </c>
      <c r="K328" s="5">
        <f xml:space="preserve"> 'INB Plot'!$C$17 + A328*'INB Plot'!$C$18</f>
        <v>4915000</v>
      </c>
      <c r="L328" s="5">
        <f t="shared" si="39"/>
        <v>3570205.4709201455</v>
      </c>
    </row>
    <row r="329" spans="1:12" x14ac:dyDescent="0.3">
      <c r="A329">
        <f>'INB Plot'!$C$28 + (ROW() - 52)*'INB Plot'!$C$29</f>
        <v>1510</v>
      </c>
      <c r="B329">
        <f xml:space="preserve"> ROUND('INB Plot'!$C$26*A329,0)</f>
        <v>302</v>
      </c>
      <c r="C329">
        <f t="shared" si="32"/>
        <v>1208</v>
      </c>
      <c r="D329" s="5">
        <f t="shared" si="33"/>
        <v>4075667.0974128461</v>
      </c>
      <c r="E329" s="5">
        <f t="shared" si="37"/>
        <v>584582.38660087844</v>
      </c>
      <c r="F329" s="15">
        <f t="shared" si="34"/>
        <v>43.509734680832608</v>
      </c>
      <c r="G329">
        <f t="shared" si="35"/>
        <v>34.799739634111546</v>
      </c>
      <c r="H329">
        <f t="shared" si="36"/>
        <v>-57.046741498150396</v>
      </c>
      <c r="I329" s="15">
        <f t="shared" si="38"/>
        <v>21.262732816793758</v>
      </c>
      <c r="J329" s="5">
        <f xml:space="preserve"> 'INB Plot'!$C$16*($G$2 - I329)</f>
        <v>8493906.0540108643</v>
      </c>
      <c r="K329" s="5">
        <f xml:space="preserve"> 'INB Plot'!$C$17 + A329*'INB Plot'!$C$18</f>
        <v>4930000</v>
      </c>
      <c r="L329" s="5">
        <f t="shared" si="39"/>
        <v>3563906.0540108643</v>
      </c>
    </row>
    <row r="330" spans="1:12" x14ac:dyDescent="0.3">
      <c r="A330">
        <f>'INB Plot'!$C$28 + (ROW() - 52)*'INB Plot'!$C$29</f>
        <v>1515</v>
      </c>
      <c r="B330">
        <f xml:space="preserve"> ROUND('INB Plot'!$C$26*A330,0)</f>
        <v>303</v>
      </c>
      <c r="C330">
        <f t="shared" si="32"/>
        <v>1212</v>
      </c>
      <c r="D330" s="5">
        <f t="shared" si="33"/>
        <v>4073756.4373949324</v>
      </c>
      <c r="E330" s="5">
        <f t="shared" si="37"/>
        <v>582656.81150095304</v>
      </c>
      <c r="F330" s="15">
        <f t="shared" si="34"/>
        <v>43.386756114355784</v>
      </c>
      <c r="G330">
        <f t="shared" si="35"/>
        <v>34.921804884940883</v>
      </c>
      <c r="H330">
        <f t="shared" si="36"/>
        <v>-57.103519936469269</v>
      </c>
      <c r="I330" s="15">
        <f t="shared" si="38"/>
        <v>21.205041062827405</v>
      </c>
      <c r="J330" s="5">
        <f xml:space="preserve"> 'INB Plot'!$C$16*($G$2 - I330)</f>
        <v>8502559.8171058167</v>
      </c>
      <c r="K330" s="5">
        <f xml:space="preserve"> 'INB Plot'!$C$17 + A330*'INB Plot'!$C$18</f>
        <v>4945000</v>
      </c>
      <c r="L330" s="5">
        <f t="shared" si="39"/>
        <v>3557559.8171058167</v>
      </c>
    </row>
    <row r="331" spans="1:12" x14ac:dyDescent="0.3">
      <c r="A331">
        <f>'INB Plot'!$C$28 + (ROW() - 52)*'INB Plot'!$C$29</f>
        <v>1520</v>
      </c>
      <c r="B331">
        <f xml:space="preserve"> ROUND('INB Plot'!$C$26*A331,0)</f>
        <v>304</v>
      </c>
      <c r="C331">
        <f t="shared" si="32"/>
        <v>1216</v>
      </c>
      <c r="D331" s="5">
        <f t="shared" si="33"/>
        <v>4071858.3475087155</v>
      </c>
      <c r="E331" s="5">
        <f t="shared" si="37"/>
        <v>580743.88020221423</v>
      </c>
      <c r="F331" s="15">
        <f t="shared" si="34"/>
        <v>43.264470520104091</v>
      </c>
      <c r="G331">
        <f t="shared" si="35"/>
        <v>35.043180501584658</v>
      </c>
      <c r="H331">
        <f t="shared" si="36"/>
        <v>-57.159992066718189</v>
      </c>
      <c r="I331" s="15">
        <f t="shared" si="38"/>
        <v>21.147658954970552</v>
      </c>
      <c r="J331" s="5">
        <f xml:space="preserve"> 'INB Plot'!$C$16*($G$2 - I331)</f>
        <v>8511167.1332843434</v>
      </c>
      <c r="K331" s="5">
        <f xml:space="preserve"> 'INB Plot'!$C$17 + A331*'INB Plot'!$C$18</f>
        <v>4960000</v>
      </c>
      <c r="L331" s="5">
        <f t="shared" si="39"/>
        <v>3551167.1332843434</v>
      </c>
    </row>
    <row r="332" spans="1:12" x14ac:dyDescent="0.3">
      <c r="A332">
        <f>'INB Plot'!$C$28 + (ROW() - 52)*'INB Plot'!$C$29</f>
        <v>1525</v>
      </c>
      <c r="B332">
        <f xml:space="preserve"> ROUND('INB Plot'!$C$26*A332,0)</f>
        <v>305</v>
      </c>
      <c r="C332">
        <f t="shared" si="32"/>
        <v>1220</v>
      </c>
      <c r="D332" s="5">
        <f t="shared" si="33"/>
        <v>4069972.7041135551</v>
      </c>
      <c r="E332" s="5">
        <f t="shared" si="37"/>
        <v>578843.4685785207</v>
      </c>
      <c r="F332" s="15">
        <f t="shared" si="34"/>
        <v>43.142872059796247</v>
      </c>
      <c r="G332">
        <f t="shared" si="35"/>
        <v>35.163872311937638</v>
      </c>
      <c r="H332">
        <f t="shared" si="36"/>
        <v>-57.216160339684762</v>
      </c>
      <c r="I332" s="15">
        <f t="shared" si="38"/>
        <v>21.090584032049122</v>
      </c>
      <c r="J332" s="5">
        <f xml:space="preserve"> 'INB Plot'!$C$16*($G$2 - I332)</f>
        <v>8519728.3717225585</v>
      </c>
      <c r="K332" s="5">
        <f xml:space="preserve"> 'INB Plot'!$C$17 + A332*'INB Plot'!$C$18</f>
        <v>4975000</v>
      </c>
      <c r="L332" s="5">
        <f t="shared" si="39"/>
        <v>3544728.3717225585</v>
      </c>
    </row>
    <row r="333" spans="1:12" x14ac:dyDescent="0.3">
      <c r="A333">
        <f>'INB Plot'!$C$28 + (ROW() - 52)*'INB Plot'!$C$29</f>
        <v>1530</v>
      </c>
      <c r="B333">
        <f xml:space="preserve"> ROUND('INB Plot'!$C$26*A333,0)</f>
        <v>306</v>
      </c>
      <c r="C333">
        <f t="shared" si="32"/>
        <v>1224</v>
      </c>
      <c r="D333" s="5">
        <f t="shared" si="33"/>
        <v>4068099.3851850298</v>
      </c>
      <c r="E333" s="5">
        <f t="shared" si="37"/>
        <v>576955.45412318769</v>
      </c>
      <c r="F333" s="15">
        <f t="shared" si="34"/>
        <v>43.021954960517895</v>
      </c>
      <c r="G333">
        <f t="shared" si="35"/>
        <v>35.283886078412166</v>
      </c>
      <c r="H333">
        <f t="shared" si="36"/>
        <v>-57.272027180355309</v>
      </c>
      <c r="I333" s="15">
        <f t="shared" si="38"/>
        <v>21.033813858574746</v>
      </c>
      <c r="J333" s="5">
        <f xml:space="preserve"> 'INB Plot'!$C$16*($G$2 - I333)</f>
        <v>8528243.897743715</v>
      </c>
      <c r="K333" s="5">
        <f xml:space="preserve"> 'INB Plot'!$C$17 + A333*'INB Plot'!$C$18</f>
        <v>4990000</v>
      </c>
      <c r="L333" s="5">
        <f t="shared" si="39"/>
        <v>3538243.897743715</v>
      </c>
    </row>
    <row r="334" spans="1:12" x14ac:dyDescent="0.3">
      <c r="A334">
        <f>'INB Plot'!$C$28 + (ROW() - 52)*'INB Plot'!$C$29</f>
        <v>1535</v>
      </c>
      <c r="B334">
        <f xml:space="preserve"> ROUND('INB Plot'!$C$26*A334,0)</f>
        <v>307</v>
      </c>
      <c r="C334">
        <f t="shared" si="32"/>
        <v>1228</v>
      </c>
      <c r="D334" s="5">
        <f t="shared" si="33"/>
        <v>4066238.2702886127</v>
      </c>
      <c r="E334" s="5">
        <f t="shared" si="37"/>
        <v>575079.71592266252</v>
      </c>
      <c r="F334" s="15">
        <f t="shared" si="34"/>
        <v>42.901713513809987</v>
      </c>
      <c r="G334">
        <f t="shared" si="35"/>
        <v>35.403227498856012</v>
      </c>
      <c r="H334">
        <f t="shared" si="36"/>
        <v>-57.327594988247625</v>
      </c>
      <c r="I334" s="15">
        <f t="shared" si="38"/>
        <v>20.977346024418381</v>
      </c>
      <c r="J334" s="5">
        <f xml:space="preserve"> 'INB Plot'!$C$16*($G$2 - I334)</f>
        <v>8536714.07286717</v>
      </c>
      <c r="K334" s="5">
        <f xml:space="preserve"> 'INB Plot'!$C$17 + A334*'INB Plot'!$C$18</f>
        <v>5005000</v>
      </c>
      <c r="L334" s="5">
        <f t="shared" si="39"/>
        <v>3531714.07286717</v>
      </c>
    </row>
    <row r="335" spans="1:12" x14ac:dyDescent="0.3">
      <c r="A335">
        <f>'INB Plot'!$C$28 + (ROW() - 52)*'INB Plot'!$C$29</f>
        <v>1540</v>
      </c>
      <c r="B335">
        <f xml:space="preserve"> ROUND('INB Plot'!$C$26*A335,0)</f>
        <v>308</v>
      </c>
      <c r="C335">
        <f t="shared" si="32"/>
        <v>1232</v>
      </c>
      <c r="D335" s="5">
        <f t="shared" si="33"/>
        <v>4064389.2405538606</v>
      </c>
      <c r="E335" s="5">
        <f t="shared" si="37"/>
        <v>573216.13463071024</v>
      </c>
      <c r="F335" s="15">
        <f t="shared" si="34"/>
        <v>42.782142074772089</v>
      </c>
      <c r="G335">
        <f t="shared" si="35"/>
        <v>35.521902207453735</v>
      </c>
      <c r="H335">
        <f t="shared" si="36"/>
        <v>-57.382866137741388</v>
      </c>
      <c r="I335" s="15">
        <f t="shared" si="38"/>
        <v>20.921178144484429</v>
      </c>
      <c r="J335" s="5">
        <f xml:space="preserve"> 'INB Plot'!$C$16*($G$2 - I335)</f>
        <v>8545139.2548572626</v>
      </c>
      <c r="K335" s="5">
        <f xml:space="preserve"> 'INB Plot'!$C$17 + A335*'INB Plot'!$C$18</f>
        <v>5020000</v>
      </c>
      <c r="L335" s="5">
        <f t="shared" si="39"/>
        <v>3525139.2548572626</v>
      </c>
    </row>
    <row r="336" spans="1:12" x14ac:dyDescent="0.3">
      <c r="A336">
        <f>'INB Plot'!$C$28 + (ROW() - 52)*'INB Plot'!$C$29</f>
        <v>1545</v>
      </c>
      <c r="B336">
        <f xml:space="preserve"> ROUND('INB Plot'!$C$26*A336,0)</f>
        <v>309</v>
      </c>
      <c r="C336">
        <f t="shared" si="32"/>
        <v>1236</v>
      </c>
      <c r="D336" s="5">
        <f t="shared" si="33"/>
        <v>4062552.1786491061</v>
      </c>
      <c r="E336" s="5">
        <f t="shared" si="37"/>
        <v>571364.59244310157</v>
      </c>
      <c r="F336" s="15">
        <f t="shared" si="34"/>
        <v>42.663235061180877</v>
      </c>
      <c r="G336">
        <f t="shared" si="35"/>
        <v>35.63991577561373</v>
      </c>
      <c r="H336">
        <f t="shared" si="36"/>
        <v>-57.437842978401903</v>
      </c>
      <c r="I336" s="15">
        <f t="shared" si="38"/>
        <v>20.865307858392697</v>
      </c>
      <c r="J336" s="5">
        <f xml:space="preserve"> 'INB Plot'!$C$16*($G$2 - I336)</f>
        <v>8553519.7977710217</v>
      </c>
      <c r="K336" s="5">
        <f xml:space="preserve"> 'INB Plot'!$C$17 + A336*'INB Plot'!$C$18</f>
        <v>5035000</v>
      </c>
      <c r="L336" s="5">
        <f t="shared" si="39"/>
        <v>3518519.7977710217</v>
      </c>
    </row>
    <row r="337" spans="1:12" x14ac:dyDescent="0.3">
      <c r="A337">
        <f>'INB Plot'!$C$28 + (ROW() - 52)*'INB Plot'!$C$29</f>
        <v>1550</v>
      </c>
      <c r="B337">
        <f xml:space="preserve"> ROUND('INB Plot'!$C$26*A337,0)</f>
        <v>310</v>
      </c>
      <c r="C337">
        <f t="shared" si="32"/>
        <v>1240</v>
      </c>
      <c r="D337" s="5">
        <f t="shared" si="33"/>
        <v>4060726.9687566413</v>
      </c>
      <c r="E337" s="5">
        <f t="shared" si="37"/>
        <v>569524.9730727881</v>
      </c>
      <c r="F337" s="15">
        <f t="shared" si="34"/>
        <v>42.544986952623042</v>
      </c>
      <c r="G337">
        <f t="shared" si="35"/>
        <v>35.757273712839407</v>
      </c>
      <c r="H337">
        <f t="shared" si="36"/>
        <v>-57.492527835299029</v>
      </c>
      <c r="I337" s="15">
        <f t="shared" si="38"/>
        <v>20.809732830163426</v>
      </c>
      <c r="J337" s="5">
        <f xml:space="preserve"> 'INB Plot'!$C$16*($G$2 - I337)</f>
        <v>8561856.0520054139</v>
      </c>
      <c r="K337" s="5">
        <f xml:space="preserve"> 'INB Plot'!$C$17 + A337*'INB Plot'!$C$18</f>
        <v>5050000</v>
      </c>
      <c r="L337" s="5">
        <f t="shared" si="39"/>
        <v>3511856.0520054139</v>
      </c>
    </row>
    <row r="338" spans="1:12" x14ac:dyDescent="0.3">
      <c r="A338">
        <f>'INB Plot'!$C$28 + (ROW() - 52)*'INB Plot'!$C$29</f>
        <v>1555</v>
      </c>
      <c r="B338">
        <f xml:space="preserve"> ROUND('INB Plot'!$C$26*A338,0)</f>
        <v>311</v>
      </c>
      <c r="C338">
        <f t="shared" si="32"/>
        <v>1244</v>
      </c>
      <c r="D338" s="5">
        <f t="shared" si="33"/>
        <v>4058913.4965483714</v>
      </c>
      <c r="E338" s="5">
        <f t="shared" si="37"/>
        <v>567697.16172555625</v>
      </c>
      <c r="F338" s="15">
        <f t="shared" si="34"/>
        <v>42.427392289642654</v>
      </c>
      <c r="G338">
        <f t="shared" si="35"/>
        <v>35.87398146758747</v>
      </c>
      <c r="H338">
        <f t="shared" si="36"/>
        <v>-57.546923009321688</v>
      </c>
      <c r="I338" s="15">
        <f t="shared" si="38"/>
        <v>20.754450747908436</v>
      </c>
      <c r="J338" s="5">
        <f xml:space="preserve"> 'INB Plot'!$C$16*($G$2 - I338)</f>
        <v>8570148.3643436618</v>
      </c>
      <c r="K338" s="5">
        <f xml:space="preserve"> 'INB Plot'!$C$17 + A338*'INB Plot'!$C$18</f>
        <v>5065000</v>
      </c>
      <c r="L338" s="5">
        <f t="shared" si="39"/>
        <v>3505148.3643436618</v>
      </c>
    </row>
    <row r="339" spans="1:12" x14ac:dyDescent="0.3">
      <c r="A339">
        <f>'INB Plot'!$C$28 + (ROW() - 52)*'INB Plot'!$C$29</f>
        <v>1560</v>
      </c>
      <c r="B339">
        <f xml:space="preserve"> ROUND('INB Plot'!$C$26*A339,0)</f>
        <v>312</v>
      </c>
      <c r="C339">
        <f t="shared" si="32"/>
        <v>1248</v>
      </c>
      <c r="D339" s="5">
        <f t="shared" si="33"/>
        <v>4057111.6491619502</v>
      </c>
      <c r="E339" s="5">
        <f t="shared" si="37"/>
        <v>565881.04507614928</v>
      </c>
      <c r="F339" s="15">
        <f t="shared" si="34"/>
        <v>42.310445672902603</v>
      </c>
      <c r="G339">
        <f t="shared" si="35"/>
        <v>35.990044428110281</v>
      </c>
      <c r="H339">
        <f t="shared" si="36"/>
        <v>-57.601030777487807</v>
      </c>
      <c r="I339" s="15">
        <f t="shared" si="38"/>
        <v>20.699459323525076</v>
      </c>
      <c r="J339" s="5">
        <f xml:space="preserve"> 'INB Plot'!$C$16*($G$2 - I339)</f>
        <v>8578397.0780011658</v>
      </c>
      <c r="K339" s="5">
        <f xml:space="preserve"> 'INB Plot'!$C$17 + A339*'INB Plot'!$C$18</f>
        <v>5080000</v>
      </c>
      <c r="L339" s="5">
        <f t="shared" si="39"/>
        <v>3498397.0780011658</v>
      </c>
    </row>
    <row r="340" spans="1:12" x14ac:dyDescent="0.3">
      <c r="A340">
        <f>'INB Plot'!$C$28 + (ROW() - 52)*'INB Plot'!$C$29</f>
        <v>1565</v>
      </c>
      <c r="B340">
        <f xml:space="preserve"> ROUND('INB Plot'!$C$26*A340,0)</f>
        <v>313</v>
      </c>
      <c r="C340">
        <f t="shared" si="32"/>
        <v>1252</v>
      </c>
      <c r="D340" s="5">
        <f t="shared" si="33"/>
        <v>4055321.3151773587</v>
      </c>
      <c r="E340" s="5">
        <f t="shared" si="37"/>
        <v>564076.51124484418</v>
      </c>
      <c r="F340" s="15">
        <f t="shared" si="34"/>
        <v>42.19414176235972</v>
      </c>
      <c r="G340">
        <f t="shared" si="35"/>
        <v>36.105467923285943</v>
      </c>
      <c r="H340">
        <f t="shared" si="36"/>
        <v>-57.654853393249084</v>
      </c>
      <c r="I340" s="15">
        <f t="shared" si="38"/>
        <v>20.644756292396579</v>
      </c>
      <c r="J340" s="5">
        <f xml:space="preserve"> 'INB Plot'!$C$16*($G$2 - I340)</f>
        <v>8586602.5326704402</v>
      </c>
      <c r="K340" s="5">
        <f xml:space="preserve"> 'INB Plot'!$C$17 + A340*'INB Plot'!$C$18</f>
        <v>5095000</v>
      </c>
      <c r="L340" s="5">
        <f t="shared" si="39"/>
        <v>3491602.5326704402</v>
      </c>
    </row>
    <row r="341" spans="1:12" x14ac:dyDescent="0.3">
      <c r="A341">
        <f>'INB Plot'!$C$28 + (ROW() - 52)*'INB Plot'!$C$29</f>
        <v>1570</v>
      </c>
      <c r="B341">
        <f xml:space="preserve"> ROUND('INB Plot'!$C$26*A341,0)</f>
        <v>314</v>
      </c>
      <c r="C341">
        <f t="shared" si="32"/>
        <v>1256</v>
      </c>
      <c r="D341" s="5">
        <f t="shared" si="33"/>
        <v>4053542.3845939431</v>
      </c>
      <c r="E341" s="5">
        <f t="shared" si="37"/>
        <v>562283.4497744781</v>
      </c>
      <c r="F341" s="15">
        <f t="shared" si="34"/>
        <v>42.078475276453624</v>
      </c>
      <c r="G341">
        <f t="shared" si="35"/>
        <v>36.220257223433151</v>
      </c>
      <c r="H341">
        <f t="shared" si="36"/>
        <v>-57.708393086791062</v>
      </c>
      <c r="I341" s="15">
        <f t="shared" si="38"/>
        <v>20.590339413095705</v>
      </c>
      <c r="J341" s="5">
        <f xml:space="preserve"> 'INB Plot'!$C$16*($G$2 - I341)</f>
        <v>8594765.064565571</v>
      </c>
      <c r="K341" s="5">
        <f xml:space="preserve"> 'INB Plot'!$C$17 + A341*'INB Plot'!$C$18</f>
        <v>5110000</v>
      </c>
      <c r="L341" s="5">
        <f t="shared" si="39"/>
        <v>3484765.064565571</v>
      </c>
    </row>
    <row r="342" spans="1:12" x14ac:dyDescent="0.3">
      <c r="A342">
        <f>'INB Plot'!$C$28 + (ROW() - 52)*'INB Plot'!$C$29</f>
        <v>1575</v>
      </c>
      <c r="B342">
        <f xml:space="preserve"> ROUND('INB Plot'!$C$26*A342,0)</f>
        <v>315</v>
      </c>
      <c r="C342">
        <f t="shared" si="32"/>
        <v>1260</v>
      </c>
      <c r="D342" s="5">
        <f t="shared" si="33"/>
        <v>4051774.7488078829</v>
      </c>
      <c r="E342" s="5">
        <f t="shared" si="37"/>
        <v>560501.7516079084</v>
      </c>
      <c r="F342" s="15">
        <f t="shared" si="34"/>
        <v>41.963440991308623</v>
      </c>
      <c r="G342">
        <f t="shared" si="35"/>
        <v>36.334417541113766</v>
      </c>
      <c r="H342">
        <f t="shared" si="36"/>
        <v>-57.76165206532923</v>
      </c>
      <c r="I342" s="15">
        <f t="shared" si="38"/>
        <v>20.536206467093166</v>
      </c>
      <c r="J342" s="5">
        <f xml:space="preserve"> 'INB Plot'!$C$16*($G$2 - I342)</f>
        <v>8602885.0064659528</v>
      </c>
      <c r="K342" s="5">
        <f xml:space="preserve"> 'INB Plot'!$C$17 + A342*'INB Plot'!$C$18</f>
        <v>5125000</v>
      </c>
      <c r="L342" s="5">
        <f t="shared" si="39"/>
        <v>3477885.0064659528</v>
      </c>
    </row>
    <row r="343" spans="1:12" x14ac:dyDescent="0.3">
      <c r="A343">
        <f>'INB Plot'!$C$28 + (ROW() - 52)*'INB Plot'!$C$29</f>
        <v>1580</v>
      </c>
      <c r="B343">
        <f xml:space="preserve"> ROUND('INB Plot'!$C$26*A343,0)</f>
        <v>316</v>
      </c>
      <c r="C343">
        <f t="shared" si="32"/>
        <v>1264</v>
      </c>
      <c r="D343" s="5">
        <f t="shared" si="33"/>
        <v>4050018.3005900891</v>
      </c>
      <c r="E343" s="5">
        <f t="shared" si="37"/>
        <v>558731.30906590284</v>
      </c>
      <c r="F343" s="15">
        <f t="shared" si="34"/>
        <v>41.849033739948815</v>
      </c>
      <c r="G343">
        <f t="shared" si="35"/>
        <v>36.447954031921796</v>
      </c>
      <c r="H343">
        <f t="shared" si="36"/>
        <v>-57.814632513400625</v>
      </c>
      <c r="I343" s="15">
        <f t="shared" si="38"/>
        <v>20.482355258469994</v>
      </c>
      <c r="J343" s="5">
        <f xml:space="preserve"> 'INB Plot'!$C$16*($G$2 - I343)</f>
        <v>8610962.6877594274</v>
      </c>
      <c r="K343" s="5">
        <f xml:space="preserve"> 'INB Plot'!$C$17 + A343*'INB Plot'!$C$18</f>
        <v>5140000</v>
      </c>
      <c r="L343" s="5">
        <f t="shared" si="39"/>
        <v>3470962.6877594274</v>
      </c>
    </row>
    <row r="344" spans="1:12" x14ac:dyDescent="0.3">
      <c r="A344">
        <f>'INB Plot'!$C$28 + (ROW() - 52)*'INB Plot'!$C$29</f>
        <v>1585</v>
      </c>
      <c r="B344">
        <f xml:space="preserve"> ROUND('INB Plot'!$C$26*A344,0)</f>
        <v>317</v>
      </c>
      <c r="C344">
        <f t="shared" ref="C344:C407" si="40" xml:space="preserve"> A344 - B344</f>
        <v>1268</v>
      </c>
      <c r="D344" s="5">
        <f t="shared" si="33"/>
        <v>4048272.9340645205</v>
      </c>
      <c r="E344" s="5">
        <f t="shared" si="37"/>
        <v>556972.0158254453</v>
      </c>
      <c r="F344" s="15">
        <f t="shared" si="34"/>
        <v>41.73524841152588</v>
      </c>
      <c r="G344">
        <f t="shared" si="35"/>
        <v>36.560871795259544</v>
      </c>
      <c r="H344">
        <f t="shared" si="36"/>
        <v>-57.867336593150867</v>
      </c>
      <c r="I344" s="15">
        <f t="shared" si="38"/>
        <v>20.42878361363455</v>
      </c>
      <c r="J344" s="5">
        <f xml:space="preserve"> 'INB Plot'!$C$16*($G$2 - I344)</f>
        <v>8618998.4344847444</v>
      </c>
      <c r="K344" s="5">
        <f xml:space="preserve"> 'INB Plot'!$C$17 + A344*'INB Plot'!$C$18</f>
        <v>5155000</v>
      </c>
      <c r="L344" s="5">
        <f t="shared" si="39"/>
        <v>3463998.4344847444</v>
      </c>
    </row>
    <row r="345" spans="1:12" x14ac:dyDescent="0.3">
      <c r="A345">
        <f>'INB Plot'!$C$28 + (ROW() - 52)*'INB Plot'!$C$29</f>
        <v>1590</v>
      </c>
      <c r="B345">
        <f xml:space="preserve"> ROUND('INB Plot'!$C$26*A345,0)</f>
        <v>318</v>
      </c>
      <c r="C345">
        <f t="shared" si="40"/>
        <v>1272</v>
      </c>
      <c r="D345" s="5">
        <f t="shared" si="33"/>
        <v>4046538.5446869116</v>
      </c>
      <c r="E345" s="5">
        <f t="shared" si="37"/>
        <v>555223.76689845102</v>
      </c>
      <c r="F345" s="15">
        <f t="shared" si="34"/>
        <v>41.622079950559389</v>
      </c>
      <c r="G345">
        <f t="shared" si="35"/>
        <v>36.673175875100839</v>
      </c>
      <c r="H345">
        <f t="shared" si="36"/>
        <v>-57.919766444616215</v>
      </c>
      <c r="I345" s="15">
        <f t="shared" si="38"/>
        <v>20.375489381044019</v>
      </c>
      <c r="J345" s="5">
        <f xml:space="preserve"> 'INB Plot'!$C$16*($G$2 - I345)</f>
        <v>8626992.5693733245</v>
      </c>
      <c r="K345" s="5">
        <f xml:space="preserve"> 'INB Plot'!$C$17 + A345*'INB Plot'!$C$18</f>
        <v>5170000</v>
      </c>
      <c r="L345" s="5">
        <f t="shared" si="39"/>
        <v>3456992.5693733245</v>
      </c>
    </row>
    <row r="346" spans="1:12" x14ac:dyDescent="0.3">
      <c r="A346">
        <f>'INB Plot'!$C$28 + (ROW() - 52)*'INB Plot'!$C$29</f>
        <v>1595</v>
      </c>
      <c r="B346">
        <f xml:space="preserve"> ROUND('INB Plot'!$C$26*A346,0)</f>
        <v>319</v>
      </c>
      <c r="C346">
        <f t="shared" si="40"/>
        <v>1276</v>
      </c>
      <c r="D346" s="5">
        <f t="shared" si="33"/>
        <v>4044815.0292238956</v>
      </c>
      <c r="E346" s="5">
        <f t="shared" si="37"/>
        <v>553486.45861088182</v>
      </c>
      <c r="F346" s="15">
        <f t="shared" si="34"/>
        <v>41.509523356189483</v>
      </c>
      <c r="G346">
        <f t="shared" si="35"/>
        <v>36.784871260742506</v>
      </c>
      <c r="H346">
        <f t="shared" si="36"/>
        <v>-57.971924186003207</v>
      </c>
      <c r="I346" s="15">
        <f t="shared" si="38"/>
        <v>20.322470430928774</v>
      </c>
      <c r="J346" s="5">
        <f xml:space="preserve"> 'INB Plot'!$C$16*($G$2 - I346)</f>
        <v>8634945.4118906111</v>
      </c>
      <c r="K346" s="5">
        <f xml:space="preserve"> 'INB Plot'!$C$17 + A346*'INB Plot'!$C$18</f>
        <v>5185000</v>
      </c>
      <c r="L346" s="5">
        <f t="shared" si="39"/>
        <v>3449945.4118906111</v>
      </c>
    </row>
    <row r="347" spans="1:12" x14ac:dyDescent="0.3">
      <c r="A347">
        <f>'INB Plot'!$C$28 + (ROW() - 52)*'INB Plot'!$C$29</f>
        <v>1600</v>
      </c>
      <c r="B347">
        <f xml:space="preserve"> ROUND('INB Plot'!$C$26*A347,0)</f>
        <v>320</v>
      </c>
      <c r="C347">
        <f t="shared" si="40"/>
        <v>1280</v>
      </c>
      <c r="D347" s="5">
        <f t="shared" si="33"/>
        <v>4043102.2857325235</v>
      </c>
      <c r="E347" s="5">
        <f t="shared" si="37"/>
        <v>551759.98858225101</v>
      </c>
      <c r="F347" s="15">
        <f t="shared" si="34"/>
        <v>41.397573681441571</v>
      </c>
      <c r="G347">
        <f t="shared" si="35"/>
        <v>36.895962887542822</v>
      </c>
      <c r="H347">
        <f t="shared" si="36"/>
        <v>-58.023811913962305</v>
      </c>
      <c r="I347" s="15">
        <f t="shared" si="38"/>
        <v>20.269724655022088</v>
      </c>
      <c r="J347" s="5">
        <f xml:space="preserve"> 'INB Plot'!$C$16*($G$2 - I347)</f>
        <v>8642857.278276613</v>
      </c>
      <c r="K347" s="5">
        <f xml:space="preserve"> 'INB Plot'!$C$17 + A347*'INB Plot'!$C$18</f>
        <v>5200000</v>
      </c>
      <c r="L347" s="5">
        <f t="shared" si="39"/>
        <v>3442857.278276613</v>
      </c>
    </row>
    <row r="348" spans="1:12" x14ac:dyDescent="0.3">
      <c r="A348">
        <f>'INB Plot'!$C$28 + (ROW() - 52)*'INB Plot'!$C$29</f>
        <v>1605</v>
      </c>
      <c r="B348">
        <f xml:space="preserve"> ROUND('INB Plot'!$C$26*A348,0)</f>
        <v>321</v>
      </c>
      <c r="C348">
        <f t="shared" si="40"/>
        <v>1284</v>
      </c>
      <c r="D348" s="5">
        <f t="shared" si="33"/>
        <v>4041400.2135401634</v>
      </c>
      <c r="E348" s="5">
        <f t="shared" si="37"/>
        <v>550044.2557055119</v>
      </c>
      <c r="F348" s="15">
        <f t="shared" si="34"/>
        <v>41.286226032502825</v>
      </c>
      <c r="G348">
        <f t="shared" si="35"/>
        <v>37.006455637648884</v>
      </c>
      <c r="H348">
        <f t="shared" si="36"/>
        <v>-58.075431703858897</v>
      </c>
      <c r="I348" s="15">
        <f t="shared" si="38"/>
        <v>20.217249966292812</v>
      </c>
      <c r="J348" s="5">
        <f xml:space="preserve"> 'INB Plot'!$C$16*($G$2 - I348)</f>
        <v>8650728.4815860055</v>
      </c>
      <c r="K348" s="5">
        <f xml:space="preserve"> 'INB Plot'!$C$17 + A348*'INB Plot'!$C$18</f>
        <v>5215000</v>
      </c>
      <c r="L348" s="5">
        <f t="shared" si="39"/>
        <v>3435728.4815860055</v>
      </c>
    </row>
    <row r="349" spans="1:12" x14ac:dyDescent="0.3">
      <c r="A349">
        <f>'INB Plot'!$C$28 + (ROW() - 52)*'INB Plot'!$C$29</f>
        <v>1610</v>
      </c>
      <c r="B349">
        <f xml:space="preserve"> ROUND('INB Plot'!$C$26*A349,0)</f>
        <v>322</v>
      </c>
      <c r="C349">
        <f t="shared" si="40"/>
        <v>1288</v>
      </c>
      <c r="D349" s="5">
        <f t="shared" si="33"/>
        <v>4039708.7132247742</v>
      </c>
      <c r="E349" s="5">
        <f t="shared" si="37"/>
        <v>548339.16012731963</v>
      </c>
      <c r="F349" s="15">
        <f t="shared" si="34"/>
        <v>41.175475568010441</v>
      </c>
      <c r="G349">
        <f t="shared" si="35"/>
        <v>37.116354340711297</v>
      </c>
      <c r="H349">
        <f t="shared" si="36"/>
        <v>-58.126785610038809</v>
      </c>
      <c r="I349" s="15">
        <f t="shared" si="38"/>
        <v>20.165044298682929</v>
      </c>
      <c r="J349" s="5">
        <f xml:space="preserve"> 'INB Plot'!$C$16*($G$2 - I349)</f>
        <v>8658559.331727488</v>
      </c>
      <c r="K349" s="5">
        <f xml:space="preserve"> 'INB Plot'!$C$17 + A349*'INB Plot'!$C$18</f>
        <v>5230000</v>
      </c>
      <c r="L349" s="5">
        <f t="shared" si="39"/>
        <v>3428559.331727488</v>
      </c>
    </row>
    <row r="350" spans="1:12" x14ac:dyDescent="0.3">
      <c r="A350">
        <f>'INB Plot'!$C$28 + (ROW() - 52)*'INB Plot'!$C$29</f>
        <v>1615</v>
      </c>
      <c r="B350">
        <f xml:space="preserve"> ROUND('INB Plot'!$C$26*A350,0)</f>
        <v>323</v>
      </c>
      <c r="C350">
        <f t="shared" si="40"/>
        <v>1292</v>
      </c>
      <c r="D350" s="5">
        <f t="shared" si="33"/>
        <v>4038027.6865955479</v>
      </c>
      <c r="E350" s="5">
        <f t="shared" si="37"/>
        <v>546644.60322865902</v>
      </c>
      <c r="F350" s="15">
        <f t="shared" si="34"/>
        <v>41.065317498351078</v>
      </c>
      <c r="G350">
        <f t="shared" si="35"/>
        <v>37.225663774588412</v>
      </c>
      <c r="H350">
        <f t="shared" si="36"/>
        <v>-58.177875666091523</v>
      </c>
      <c r="I350" s="15">
        <f t="shared" si="38"/>
        <v>20.113105606847967</v>
      </c>
      <c r="J350" s="5">
        <f xml:space="preserve"> 'INB Plot'!$C$16*($G$2 - I350)</f>
        <v>8666350.1355027314</v>
      </c>
      <c r="K350" s="5">
        <f xml:space="preserve"> 'INB Plot'!$C$17 + A350*'INB Plot'!$C$18</f>
        <v>5245000</v>
      </c>
      <c r="L350" s="5">
        <f t="shared" si="39"/>
        <v>3421350.1355027314</v>
      </c>
    </row>
    <row r="351" spans="1:12" x14ac:dyDescent="0.3">
      <c r="A351">
        <f>'INB Plot'!$C$28 + (ROW() - 52)*'INB Plot'!$C$29</f>
        <v>1620</v>
      </c>
      <c r="B351">
        <f xml:space="preserve"> ROUND('INB Plot'!$C$26*A351,0)</f>
        <v>324</v>
      </c>
      <c r="C351">
        <f t="shared" si="40"/>
        <v>1296</v>
      </c>
      <c r="D351" s="5">
        <f t="shared" si="33"/>
        <v>4036357.0366739109</v>
      </c>
      <c r="E351" s="5">
        <f t="shared" si="37"/>
        <v>544960.48760583124</v>
      </c>
      <c r="F351" s="15">
        <f t="shared" si="34"/>
        <v>40.955747084971684</v>
      </c>
      <c r="G351">
        <f t="shared" si="35"/>
        <v>37.334388666038279</v>
      </c>
      <c r="H351">
        <f t="shared" si="36"/>
        <v>-58.228703885108246</v>
      </c>
      <c r="I351" s="15">
        <f t="shared" si="38"/>
        <v>20.06143186590171</v>
      </c>
      <c r="J351" s="5">
        <f xml:space="preserve"> 'INB Plot'!$C$16*($G$2 - I351)</f>
        <v>8674101.1966446713</v>
      </c>
      <c r="K351" s="5">
        <f xml:space="preserve"> 'INB Plot'!$C$17 + A351*'INB Plot'!$C$18</f>
        <v>5260000</v>
      </c>
      <c r="L351" s="5">
        <f t="shared" si="39"/>
        <v>3414101.1966446713</v>
      </c>
    </row>
    <row r="352" spans="1:12" x14ac:dyDescent="0.3">
      <c r="A352">
        <f>'INB Plot'!$C$28 + (ROW() - 52)*'INB Plot'!$C$29</f>
        <v>1625</v>
      </c>
      <c r="B352">
        <f xml:space="preserve"> ROUND('INB Plot'!$C$26*A352,0)</f>
        <v>325</v>
      </c>
      <c r="C352">
        <f t="shared" si="40"/>
        <v>1300</v>
      </c>
      <c r="D352" s="5">
        <f t="shared" si="33"/>
        <v>4034696.6676748674</v>
      </c>
      <c r="E352" s="5">
        <f t="shared" si="37"/>
        <v>543286.71705178998</v>
      </c>
      <c r="F352" s="15">
        <f t="shared" si="34"/>
        <v>40.846759639701247</v>
      </c>
      <c r="G352">
        <f t="shared" si="35"/>
        <v>37.442533691400484</v>
      </c>
      <c r="H352">
        <f t="shared" si="36"/>
        <v>-58.279272259937215</v>
      </c>
      <c r="I352" s="15">
        <f t="shared" si="38"/>
        <v>20.010021071164516</v>
      </c>
      <c r="J352" s="5">
        <f xml:space="preserve"> 'INB Plot'!$C$16*($G$2 - I352)</f>
        <v>8681812.8158552498</v>
      </c>
      <c r="K352" s="5">
        <f xml:space="preserve"> 'INB Plot'!$C$17 + A352*'INB Plot'!$C$18</f>
        <v>5275000</v>
      </c>
      <c r="L352" s="5">
        <f t="shared" si="39"/>
        <v>3406812.8158552498</v>
      </c>
    </row>
    <row r="353" spans="1:12" x14ac:dyDescent="0.3">
      <c r="A353">
        <f>'INB Plot'!$C$28 + (ROW() - 52)*'INB Plot'!$C$29</f>
        <v>1630</v>
      </c>
      <c r="B353">
        <f xml:space="preserve"> ROUND('INB Plot'!$C$26*A353,0)</f>
        <v>326</v>
      </c>
      <c r="C353">
        <f t="shared" si="40"/>
        <v>1304</v>
      </c>
      <c r="D353" s="5">
        <f t="shared" si="33"/>
        <v>4033046.484988702</v>
      </c>
      <c r="E353" s="5">
        <f t="shared" si="37"/>
        <v>541623.19653782074</v>
      </c>
      <c r="F353" s="15">
        <f t="shared" si="34"/>
        <v>40.738350524083231</v>
      </c>
      <c r="G353">
        <f t="shared" si="35"/>
        <v>37.550103477266106</v>
      </c>
      <c r="H353">
        <f t="shared" si="36"/>
        <v>-58.329582763433876</v>
      </c>
      <c r="I353" s="15">
        <f t="shared" si="38"/>
        <v>19.95887123791546</v>
      </c>
      <c r="J353" s="5">
        <f xml:space="preserve"> 'INB Plot'!$C$16*($G$2 - I353)</f>
        <v>8689485.2908426076</v>
      </c>
      <c r="K353" s="5">
        <f xml:space="preserve"> 'INB Plot'!$C$17 + A353*'INB Plot'!$C$18</f>
        <v>5290000</v>
      </c>
      <c r="L353" s="5">
        <f t="shared" si="39"/>
        <v>3399485.2908426076</v>
      </c>
    </row>
    <row r="354" spans="1:12" x14ac:dyDescent="0.3">
      <c r="A354">
        <f>'INB Plot'!$C$28 + (ROW() - 52)*'INB Plot'!$C$29</f>
        <v>1635</v>
      </c>
      <c r="B354">
        <f xml:space="preserve"> ROUND('INB Plot'!$C$26*A354,0)</f>
        <v>327</v>
      </c>
      <c r="C354">
        <f t="shared" si="40"/>
        <v>1308</v>
      </c>
      <c r="D354" s="5">
        <f t="shared" si="33"/>
        <v>4031406.395163002</v>
      </c>
      <c r="E354" s="5">
        <f t="shared" si="37"/>
        <v>539969.83219555602</v>
      </c>
      <c r="F354" s="15">
        <f t="shared" si="34"/>
        <v>40.630515148718693</v>
      </c>
      <c r="G354">
        <f t="shared" si="35"/>
        <v>37.657102601137723</v>
      </c>
      <c r="H354">
        <f t="shared" si="36"/>
        <v>-58.379637348708769</v>
      </c>
      <c r="I354" s="15">
        <f t="shared" si="38"/>
        <v>19.907980401147654</v>
      </c>
      <c r="J354" s="5">
        <f xml:space="preserve"> 'INB Plot'!$C$16*($G$2 - I354)</f>
        <v>8697118.9163577799</v>
      </c>
      <c r="K354" s="5">
        <f xml:space="preserve"> 'INB Plot'!$C$17 + A354*'INB Plot'!$C$18</f>
        <v>5305000</v>
      </c>
      <c r="L354" s="5">
        <f t="shared" si="39"/>
        <v>3392118.9163577799</v>
      </c>
    </row>
    <row r="355" spans="1:12" x14ac:dyDescent="0.3">
      <c r="A355">
        <f>'INB Plot'!$C$28 + (ROW() - 52)*'INB Plot'!$C$29</f>
        <v>1640</v>
      </c>
      <c r="B355">
        <f xml:space="preserve"> ROUND('INB Plot'!$C$26*A355,0)</f>
        <v>328</v>
      </c>
      <c r="C355">
        <f t="shared" si="40"/>
        <v>1312</v>
      </c>
      <c r="D355" s="5">
        <f t="shared" si="33"/>
        <v>4029776.3058850206</v>
      </c>
      <c r="E355" s="5">
        <f t="shared" si="37"/>
        <v>538326.53129931889</v>
      </c>
      <c r="F355" s="15">
        <f t="shared" si="34"/>
        <v>40.523248972619754</v>
      </c>
      <c r="G355">
        <f t="shared" si="35"/>
        <v>37.763535592078796</v>
      </c>
      <c r="H355">
        <f t="shared" si="36"/>
        <v>-58.429437949371561</v>
      </c>
      <c r="I355" s="15">
        <f t="shared" si="38"/>
        <v>19.857346615326989</v>
      </c>
      <c r="J355" s="5">
        <f xml:space="preserve"> 'INB Plot'!$C$16*($G$2 - I355)</f>
        <v>8704713.9842308797</v>
      </c>
      <c r="K355" s="5">
        <f xml:space="preserve"> 'INB Plot'!$C$17 + A355*'INB Plot'!$C$18</f>
        <v>5320000</v>
      </c>
      <c r="L355" s="5">
        <f t="shared" si="39"/>
        <v>3384713.9842308797</v>
      </c>
    </row>
    <row r="356" spans="1:12" x14ac:dyDescent="0.3">
      <c r="A356">
        <f>'INB Plot'!$C$28 + (ROW() - 52)*'INB Plot'!$C$29</f>
        <v>1645</v>
      </c>
      <c r="B356">
        <f xml:space="preserve"> ROUND('INB Plot'!$C$26*A356,0)</f>
        <v>329</v>
      </c>
      <c r="C356">
        <f t="shared" si="40"/>
        <v>1316</v>
      </c>
      <c r="D356" s="5">
        <f t="shared" si="33"/>
        <v>4028156.125964351</v>
      </c>
      <c r="E356" s="5">
        <f t="shared" si="37"/>
        <v>536693.20224878693</v>
      </c>
      <c r="F356" s="15">
        <f t="shared" si="34"/>
        <v>40.416547502573273</v>
      </c>
      <c r="G356">
        <f t="shared" si="35"/>
        <v>37.869406931352643</v>
      </c>
      <c r="H356">
        <f t="shared" si="36"/>
        <v>-58.47898647977064</v>
      </c>
      <c r="I356" s="15">
        <f t="shared" si="38"/>
        <v>19.806967954155283</v>
      </c>
      <c r="J356" s="5">
        <f xml:space="preserve"> 'INB Plot'!$C$16*($G$2 - I356)</f>
        <v>8712270.7834066339</v>
      </c>
      <c r="K356" s="5">
        <f xml:space="preserve"> 'INB Plot'!$C$17 + A356*'INB Plot'!$C$18</f>
        <v>5335000</v>
      </c>
      <c r="L356" s="5">
        <f t="shared" si="39"/>
        <v>3377270.7834066339</v>
      </c>
    </row>
    <row r="357" spans="1:12" x14ac:dyDescent="0.3">
      <c r="A357">
        <f>'INB Plot'!$C$28 + (ROW() - 52)*'INB Plot'!$C$29</f>
        <v>1650</v>
      </c>
      <c r="B357">
        <f xml:space="preserve"> ROUND('INB Plot'!$C$26*A357,0)</f>
        <v>330</v>
      </c>
      <c r="C357">
        <f t="shared" si="40"/>
        <v>1320</v>
      </c>
      <c r="D357" s="5">
        <f t="shared" si="33"/>
        <v>4026545.7653159285</v>
      </c>
      <c r="E357" s="5">
        <f t="shared" si="37"/>
        <v>535069.75455197296</v>
      </c>
      <c r="F357" s="15">
        <f t="shared" si="34"/>
        <v>40.310406292514486</v>
      </c>
      <c r="G357">
        <f t="shared" si="35"/>
        <v>37.974721053051354</v>
      </c>
      <c r="H357">
        <f t="shared" si="36"/>
        <v>-58.528284835229897</v>
      </c>
      <c r="I357" s="15">
        <f t="shared" si="38"/>
        <v>19.756842510335943</v>
      </c>
      <c r="J357" s="5">
        <f xml:space="preserve"> 'INB Plot'!$C$16*($G$2 - I357)</f>
        <v>8719789.5999795347</v>
      </c>
      <c r="K357" s="5">
        <f xml:space="preserve"> 'INB Plot'!$C$17 + A357*'INB Plot'!$C$18</f>
        <v>5350000</v>
      </c>
      <c r="L357" s="5">
        <f t="shared" si="39"/>
        <v>3369789.5999795347</v>
      </c>
    </row>
    <row r="358" spans="1:12" x14ac:dyDescent="0.3">
      <c r="A358">
        <f>'INB Plot'!$C$28 + (ROW() - 52)*'INB Plot'!$C$29</f>
        <v>1655</v>
      </c>
      <c r="B358">
        <f xml:space="preserve"> ROUND('INB Plot'!$C$26*A358,0)</f>
        <v>331</v>
      </c>
      <c r="C358">
        <f t="shared" si="40"/>
        <v>1324</v>
      </c>
      <c r="D358" s="5">
        <f t="shared" si="33"/>
        <v>4024945.1349433269</v>
      </c>
      <c r="E358" s="5">
        <f t="shared" si="37"/>
        <v>533456.09880851151</v>
      </c>
      <c r="F358" s="15">
        <f t="shared" si="34"/>
        <v>40.204820942910494</v>
      </c>
      <c r="G358">
        <f t="shared" si="35"/>
        <v>38.079482344714933</v>
      </c>
      <c r="H358">
        <f t="shared" si="36"/>
        <v>-58.577334892282238</v>
      </c>
      <c r="I358" s="15">
        <f t="shared" si="38"/>
        <v>19.706968395343182</v>
      </c>
      <c r="J358" s="5">
        <f xml:space="preserve"> 'INB Plot'!$C$16*($G$2 - I358)</f>
        <v>8727270.7172284499</v>
      </c>
      <c r="K358" s="5">
        <f xml:space="preserve"> 'INB Plot'!$C$17 + A358*'INB Plot'!$C$18</f>
        <v>5365000</v>
      </c>
      <c r="L358" s="5">
        <f t="shared" si="39"/>
        <v>3362270.7172284499</v>
      </c>
    </row>
    <row r="359" spans="1:12" x14ac:dyDescent="0.3">
      <c r="A359">
        <f>'INB Plot'!$C$28 + (ROW() - 52)*'INB Plot'!$C$29</f>
        <v>1660</v>
      </c>
      <c r="B359">
        <f xml:space="preserve"> ROUND('INB Plot'!$C$26*A359,0)</f>
        <v>332</v>
      </c>
      <c r="C359">
        <f t="shared" si="40"/>
        <v>1328</v>
      </c>
      <c r="D359" s="5">
        <f t="shared" si="33"/>
        <v>4023354.1469223686</v>
      </c>
      <c r="E359" s="5">
        <f t="shared" si="37"/>
        <v>531852.14669324784</v>
      </c>
      <c r="F359" s="15">
        <f t="shared" si="34"/>
        <v>40.099787100153428</v>
      </c>
      <c r="G359">
        <f t="shared" si="35"/>
        <v>38.183695147940426</v>
      </c>
      <c r="H359">
        <f t="shared" si="36"/>
        <v>-58.626138508899544</v>
      </c>
      <c r="I359" s="15">
        <f t="shared" si="38"/>
        <v>19.657343739194317</v>
      </c>
      <c r="J359" s="5">
        <f xml:space="preserve"> 'INB Plot'!$C$16*($G$2 - I359)</f>
        <v>8734714.4156507794</v>
      </c>
      <c r="K359" s="5">
        <f xml:space="preserve"> 'INB Plot'!$C$17 + A359*'INB Plot'!$C$18</f>
        <v>5380000</v>
      </c>
      <c r="L359" s="5">
        <f t="shared" si="39"/>
        <v>3354714.4156507794</v>
      </c>
    </row>
    <row r="360" spans="1:12" x14ac:dyDescent="0.3">
      <c r="A360">
        <f>'INB Plot'!$C$28 + (ROW() - 52)*'INB Plot'!$C$29</f>
        <v>1665</v>
      </c>
      <c r="B360">
        <f xml:space="preserve"> ROUND('INB Plot'!$C$26*A360,0)</f>
        <v>333</v>
      </c>
      <c r="C360">
        <f t="shared" si="40"/>
        <v>1332</v>
      </c>
      <c r="D360" s="5">
        <f t="shared" si="33"/>
        <v>4021772.7143850182</v>
      </c>
      <c r="E360" s="5">
        <f t="shared" si="37"/>
        <v>530257.81094012223</v>
      </c>
      <c r="F360" s="15">
        <f t="shared" si="34"/>
        <v>39.995300455963005</v>
      </c>
      <c r="G360">
        <f t="shared" si="35"/>
        <v>38.287363758982025</v>
      </c>
      <c r="H360">
        <f t="shared" si="36"/>
        <v>-58.674697524718511</v>
      </c>
      <c r="I360" s="15">
        <f t="shared" si="38"/>
        <v>19.607966690226519</v>
      </c>
      <c r="J360" s="5">
        <f xml:space="preserve"> 'INB Plot'!$C$16*($G$2 - I360)</f>
        <v>8742120.9729959499</v>
      </c>
      <c r="K360" s="5">
        <f xml:space="preserve"> 'INB Plot'!$C$17 + A360*'INB Plot'!$C$18</f>
        <v>5395000</v>
      </c>
      <c r="L360" s="5">
        <f t="shared" si="39"/>
        <v>3347120.9729959499</v>
      </c>
    </row>
    <row r="361" spans="1:12" x14ac:dyDescent="0.3">
      <c r="A361">
        <f>'INB Plot'!$C$28 + (ROW() - 52)*'INB Plot'!$C$29</f>
        <v>1670</v>
      </c>
      <c r="B361">
        <f xml:space="preserve"> ROUND('INB Plot'!$C$26*A361,0)</f>
        <v>334</v>
      </c>
      <c r="C361">
        <f t="shared" si="40"/>
        <v>1336</v>
      </c>
      <c r="D361" s="5">
        <f t="shared" si="33"/>
        <v>4020200.7515035812</v>
      </c>
      <c r="E361" s="5">
        <f t="shared" si="37"/>
        <v>528673.00532634347</v>
      </c>
      <c r="F361" s="15">
        <f t="shared" si="34"/>
        <v>39.891356746798465</v>
      </c>
      <c r="G361">
        <f t="shared" si="35"/>
        <v>38.390492429341094</v>
      </c>
      <c r="H361">
        <f t="shared" si="36"/>
        <v>-58.723013761264951</v>
      </c>
      <c r="I361" s="15">
        <f t="shared" si="38"/>
        <v>19.558835414874608</v>
      </c>
      <c r="J361" s="5">
        <f xml:space="preserve"> 'INB Plot'!$C$16*($G$2 - I361)</f>
        <v>8749490.6642987356</v>
      </c>
      <c r="K361" s="5">
        <f xml:space="preserve"> 'INB Plot'!$C$17 + A361*'INB Plot'!$C$18</f>
        <v>5410000</v>
      </c>
      <c r="L361" s="5">
        <f t="shared" si="39"/>
        <v>3339490.6642987356</v>
      </c>
    </row>
    <row r="362" spans="1:12" x14ac:dyDescent="0.3">
      <c r="A362">
        <f>'INB Plot'!$C$28 + (ROW() - 52)*'INB Plot'!$C$29</f>
        <v>1675</v>
      </c>
      <c r="B362">
        <f xml:space="preserve"> ROUND('INB Plot'!$C$26*A362,0)</f>
        <v>335</v>
      </c>
      <c r="C362">
        <f t="shared" si="40"/>
        <v>1340</v>
      </c>
      <c r="D362" s="5">
        <f t="shared" si="33"/>
        <v>4018638.1734751668</v>
      </c>
      <c r="E362" s="5">
        <f t="shared" si="37"/>
        <v>527097.64465684374</v>
      </c>
      <c r="F362" s="15">
        <f t="shared" si="34"/>
        <v>39.78795175327955</v>
      </c>
      <c r="G362">
        <f t="shared" si="35"/>
        <v>38.493085366347685</v>
      </c>
      <c r="H362">
        <f t="shared" si="36"/>
        <v>-58.771089022172674</v>
      </c>
      <c r="I362" s="15">
        <f t="shared" si="38"/>
        <v>19.509948097454554</v>
      </c>
      <c r="J362" s="5">
        <f xml:space="preserve"> 'INB Plot'!$C$16*($G$2 - I362)</f>
        <v>8756823.7619117443</v>
      </c>
      <c r="K362" s="5">
        <f xml:space="preserve"> 'INB Plot'!$C$17 + A362*'INB Plot'!$C$18</f>
        <v>5425000</v>
      </c>
      <c r="L362" s="5">
        <f t="shared" si="39"/>
        <v>3331823.7619117443</v>
      </c>
    </row>
    <row r="363" spans="1:12" x14ac:dyDescent="0.3">
      <c r="A363">
        <f>'INB Plot'!$C$28 + (ROW() - 52)*'INB Plot'!$C$29</f>
        <v>1680</v>
      </c>
      <c r="B363">
        <f xml:space="preserve"> ROUND('INB Plot'!$C$26*A363,0)</f>
        <v>336</v>
      </c>
      <c r="C363">
        <f t="shared" si="40"/>
        <v>1344</v>
      </c>
      <c r="D363" s="5">
        <f t="shared" si="33"/>
        <v>4017084.8965064455</v>
      </c>
      <c r="E363" s="5">
        <f t="shared" si="37"/>
        <v>525531.64474901324</v>
      </c>
      <c r="F363" s="15">
        <f t="shared" si="34"/>
        <v>39.685081299616513</v>
      </c>
      <c r="G363">
        <f t="shared" si="35"/>
        <v>38.595146733732435</v>
      </c>
      <c r="H363">
        <f t="shared" si="36"/>
        <v>-58.818925093401901</v>
      </c>
      <c r="I363" s="15">
        <f t="shared" si="38"/>
        <v>19.461302939947046</v>
      </c>
      <c r="J363" s="5">
        <f xml:space="preserve"> 'INB Plot'!$C$16*($G$2 - I363)</f>
        <v>8764120.5355378706</v>
      </c>
      <c r="K363" s="5">
        <f xml:space="preserve"> 'INB Plot'!$C$17 + A363*'INB Plot'!$C$18</f>
        <v>5440000</v>
      </c>
      <c r="L363" s="5">
        <f t="shared" si="39"/>
        <v>3324120.5355378706</v>
      </c>
    </row>
    <row r="364" spans="1:12" x14ac:dyDescent="0.3">
      <c r="A364">
        <f>'INB Plot'!$C$28 + (ROW() - 52)*'INB Plot'!$C$29</f>
        <v>1685</v>
      </c>
      <c r="B364">
        <f xml:space="preserve"> ROUND('INB Plot'!$C$26*A364,0)</f>
        <v>337</v>
      </c>
      <c r="C364">
        <f t="shared" si="40"/>
        <v>1348</v>
      </c>
      <c r="D364" s="5">
        <f t="shared" si="33"/>
        <v>4015540.8377986667</v>
      </c>
      <c r="E364" s="5">
        <f t="shared" si="37"/>
        <v>523974.92241770355</v>
      </c>
      <c r="F364" s="15">
        <f t="shared" si="34"/>
        <v>39.58274125304893</v>
      </c>
      <c r="G364">
        <f t="shared" si="35"/>
        <v>38.696680652190111</v>
      </c>
      <c r="H364">
        <f t="shared" si="36"/>
        <v>-58.866523743451381</v>
      </c>
      <c r="I364" s="15">
        <f t="shared" si="38"/>
        <v>19.412898161787666</v>
      </c>
      <c r="J364" s="5">
        <f xml:space="preserve"> 'INB Plot'!$C$16*($G$2 - I364)</f>
        <v>8771381.2522617765</v>
      </c>
      <c r="K364" s="5">
        <f xml:space="preserve"> 'INB Plot'!$C$17 + A364*'INB Plot'!$C$18</f>
        <v>5455000</v>
      </c>
      <c r="L364" s="5">
        <f t="shared" si="39"/>
        <v>3316381.2522617765</v>
      </c>
    </row>
    <row r="365" spans="1:12" x14ac:dyDescent="0.3">
      <c r="A365">
        <f>'INB Plot'!$C$28 + (ROW() - 52)*'INB Plot'!$C$29</f>
        <v>1690</v>
      </c>
      <c r="B365">
        <f xml:space="preserve"> ROUND('INB Plot'!$C$26*A365,0)</f>
        <v>338</v>
      </c>
      <c r="C365">
        <f t="shared" si="40"/>
        <v>1352</v>
      </c>
      <c r="D365" s="5">
        <f t="shared" si="33"/>
        <v>4014005.9155329457</v>
      </c>
      <c r="E365" s="5">
        <f t="shared" si="37"/>
        <v>522427.3954604984</v>
      </c>
      <c r="F365" s="15">
        <f t="shared" si="34"/>
        <v>39.480927523293097</v>
      </c>
      <c r="G365">
        <f t="shared" si="35"/>
        <v>38.797691199934121</v>
      </c>
      <c r="H365">
        <f t="shared" si="36"/>
        <v>-58.913886723570783</v>
      </c>
      <c r="I365" s="15">
        <f t="shared" si="38"/>
        <v>19.364731999656442</v>
      </c>
      <c r="J365" s="5">
        <f xml:space="preserve"> 'INB Plot'!$C$16*($G$2 - I365)</f>
        <v>8778606.176581461</v>
      </c>
      <c r="K365" s="5">
        <f xml:space="preserve"> 'INB Plot'!$C$17 + A365*'INB Plot'!$C$18</f>
        <v>5470000</v>
      </c>
      <c r="L365" s="5">
        <f t="shared" si="39"/>
        <v>3308606.176581461</v>
      </c>
    </row>
    <row r="366" spans="1:12" x14ac:dyDescent="0.3">
      <c r="A366">
        <f>'INB Plot'!$C$28 + (ROW() - 52)*'INB Plot'!$C$29</f>
        <v>1695</v>
      </c>
      <c r="B366">
        <f xml:space="preserve"> ROUND('INB Plot'!$C$26*A366,0)</f>
        <v>339</v>
      </c>
      <c r="C366">
        <f t="shared" si="40"/>
        <v>1356</v>
      </c>
      <c r="D366" s="5">
        <f t="shared" si="33"/>
        <v>4012480.0488558123</v>
      </c>
      <c r="E366" s="5">
        <f t="shared" si="37"/>
        <v>520888.98264324386</v>
      </c>
      <c r="F366" s="15">
        <f t="shared" si="34"/>
        <v>39.379636061997928</v>
      </c>
      <c r="G366">
        <f t="shared" si="35"/>
        <v>38.898182413242438</v>
      </c>
      <c r="H366">
        <f t="shared" si="36"/>
        <v>-58.961015767966956</v>
      </c>
      <c r="I366" s="15">
        <f t="shared" si="38"/>
        <v>19.316802707273411</v>
      </c>
      <c r="J366" s="5">
        <f xml:space="preserve"> 'INB Plot'!$C$16*($G$2 - I366)</f>
        <v>8785795.5704389159</v>
      </c>
      <c r="K366" s="5">
        <f xml:space="preserve"> 'INB Plot'!$C$17 + A366*'INB Plot'!$C$18</f>
        <v>5485000</v>
      </c>
      <c r="L366" s="5">
        <f t="shared" si="39"/>
        <v>3300795.5704389159</v>
      </c>
    </row>
    <row r="367" spans="1:12" x14ac:dyDescent="0.3">
      <c r="A367">
        <f>'INB Plot'!$C$28 + (ROW() - 52)*'INB Plot'!$C$29</f>
        <v>1700</v>
      </c>
      <c r="B367">
        <f xml:space="preserve"> ROUND('INB Plot'!$C$26*A367,0)</f>
        <v>340</v>
      </c>
      <c r="C367">
        <f t="shared" si="40"/>
        <v>1360</v>
      </c>
      <c r="D367" s="5">
        <f t="shared" si="33"/>
        <v>4010963.1578650153</v>
      </c>
      <c r="E367" s="5">
        <f t="shared" si="37"/>
        <v>519359.60368583415</v>
      </c>
      <c r="F367" s="15">
        <f t="shared" si="34"/>
        <v>39.278862862209294</v>
      </c>
      <c r="G367">
        <f t="shared" si="35"/>
        <v>38.998158286995334</v>
      </c>
      <c r="H367">
        <f t="shared" si="36"/>
        <v>-59.007912594009667</v>
      </c>
      <c r="I367" s="15">
        <f t="shared" si="38"/>
        <v>19.269108555194961</v>
      </c>
      <c r="J367" s="5">
        <f xml:space="preserve"> 'INB Plot'!$C$16*($G$2 - I367)</f>
        <v>8792949.6932506822</v>
      </c>
      <c r="K367" s="5">
        <f xml:space="preserve"> 'INB Plot'!$C$17 + A367*'INB Plot'!$C$18</f>
        <v>5500000</v>
      </c>
      <c r="L367" s="5">
        <f t="shared" si="39"/>
        <v>3292949.6932506822</v>
      </c>
    </row>
    <row r="368" spans="1:12" x14ac:dyDescent="0.3">
      <c r="A368">
        <f>'INB Plot'!$C$28 + (ROW() - 52)*'INB Plot'!$C$29</f>
        <v>1705</v>
      </c>
      <c r="B368">
        <f xml:space="preserve"> ROUND('INB Plot'!$C$26*A368,0)</f>
        <v>341</v>
      </c>
      <c r="C368">
        <f t="shared" si="40"/>
        <v>1364</v>
      </c>
      <c r="D368" s="5">
        <f t="shared" si="33"/>
        <v>4009455.1635955721</v>
      </c>
      <c r="E368" s="5">
        <f t="shared" si="37"/>
        <v>517839.17924824613</v>
      </c>
      <c r="F368" s="15">
        <f t="shared" si="34"/>
        <v>39.178603957842384</v>
      </c>
      <c r="G368">
        <f t="shared" si="35"/>
        <v>39.097622775204712</v>
      </c>
      <c r="H368">
        <f t="shared" si="36"/>
        <v>-59.054578902433349</v>
      </c>
      <c r="I368" s="15">
        <f t="shared" si="38"/>
        <v>19.221647830613747</v>
      </c>
      <c r="J368" s="5">
        <f xml:space="preserve"> 'INB Plot'!$C$16*($G$2 - I368)</f>
        <v>8800068.8019378651</v>
      </c>
      <c r="K368" s="5">
        <f xml:space="preserve"> 'INB Plot'!$C$17 + A368*'INB Plot'!$C$18</f>
        <v>5515000</v>
      </c>
      <c r="L368" s="5">
        <f t="shared" si="39"/>
        <v>3285068.8019378651</v>
      </c>
    </row>
    <row r="369" spans="1:12" x14ac:dyDescent="0.3">
      <c r="A369">
        <f>'INB Plot'!$C$28 + (ROW() - 52)*'INB Plot'!$C$29</f>
        <v>1710</v>
      </c>
      <c r="B369">
        <f xml:space="preserve"> ROUND('INB Plot'!$C$26*A369,0)</f>
        <v>342</v>
      </c>
      <c r="C369">
        <f t="shared" si="40"/>
        <v>1368</v>
      </c>
      <c r="D369" s="5">
        <f t="shared" si="33"/>
        <v>4007955.9880060675</v>
      </c>
      <c r="E369" s="5">
        <f t="shared" si="37"/>
        <v>516327.63091681962</v>
      </c>
      <c r="F369" s="15">
        <f t="shared" si="34"/>
        <v>39.078855423162267</v>
      </c>
      <c r="G369">
        <f t="shared" si="35"/>
        <v>39.19657979153547</v>
      </c>
      <c r="H369">
        <f t="shared" si="36"/>
        <v>-59.101016377535302</v>
      </c>
      <c r="I369" s="15">
        <f t="shared" si="38"/>
        <v>19.174418837162435</v>
      </c>
      <c r="J369" s="5">
        <f xml:space="preserve"> 'INB Plot'!$C$16*($G$2 - I369)</f>
        <v>8807153.1509555615</v>
      </c>
      <c r="K369" s="5">
        <f xml:space="preserve"> 'INB Plot'!$C$17 + A369*'INB Plot'!$C$18</f>
        <v>5530000</v>
      </c>
      <c r="L369" s="5">
        <f t="shared" si="39"/>
        <v>3277153.1509555615</v>
      </c>
    </row>
    <row r="370" spans="1:12" x14ac:dyDescent="0.3">
      <c r="A370">
        <f>'INB Plot'!$C$28 + (ROW() - 52)*'INB Plot'!$C$29</f>
        <v>1715</v>
      </c>
      <c r="B370">
        <f xml:space="preserve"> ROUND('INB Plot'!$C$26*A370,0)</f>
        <v>343</v>
      </c>
      <c r="C370">
        <f t="shared" si="40"/>
        <v>1372</v>
      </c>
      <c r="D370" s="5">
        <f t="shared" si="33"/>
        <v>4006465.5539651895</v>
      </c>
      <c r="E370" s="5">
        <f t="shared" si="37"/>
        <v>514824.88119077578</v>
      </c>
      <c r="F370" s="15">
        <f t="shared" si="34"/>
        <v>38.979613372272198</v>
      </c>
      <c r="G370">
        <f t="shared" si="35"/>
        <v>39.295033209818797</v>
      </c>
      <c r="H370">
        <f t="shared" si="36"/>
        <v>-59.14722668737312</v>
      </c>
      <c r="I370" s="15">
        <f t="shared" si="38"/>
        <v>19.127419894717875</v>
      </c>
      <c r="J370" s="5">
        <f xml:space="preserve"> 'INB Plot'!$C$16*($G$2 - I370)</f>
        <v>8814202.9923222456</v>
      </c>
      <c r="K370" s="5">
        <f xml:space="preserve"> 'INB Plot'!$C$17 + A370*'INB Plot'!$C$18</f>
        <v>5545000</v>
      </c>
      <c r="L370" s="5">
        <f t="shared" si="39"/>
        <v>3269202.9923222456</v>
      </c>
    </row>
    <row r="371" spans="1:12" x14ac:dyDescent="0.3">
      <c r="A371">
        <f>'INB Plot'!$C$28 + (ROW() - 52)*'INB Plot'!$C$29</f>
        <v>1720</v>
      </c>
      <c r="B371">
        <f xml:space="preserve"> ROUND('INB Plot'!$C$26*A371,0)</f>
        <v>344</v>
      </c>
      <c r="C371">
        <f t="shared" si="40"/>
        <v>1376</v>
      </c>
      <c r="D371" s="5">
        <f t="shared" si="33"/>
        <v>4004983.7852385021</v>
      </c>
      <c r="E371" s="5">
        <f t="shared" si="37"/>
        <v>513330.85346897191</v>
      </c>
      <c r="F371" s="15">
        <f t="shared" si="34"/>
        <v>38.880873958609854</v>
      </c>
      <c r="G371">
        <f t="shared" si="35"/>
        <v>39.392986864557514</v>
      </c>
      <c r="H371">
        <f t="shared" si="36"/>
        <v>-59.193211483957271</v>
      </c>
      <c r="I371" s="15">
        <f t="shared" si="38"/>
        <v>19.080649339210098</v>
      </c>
      <c r="J371" s="5">
        <f xml:space="preserve"> 'INB Plot'!$C$16*($G$2 - I371)</f>
        <v>8821218.5756484121</v>
      </c>
      <c r="K371" s="5">
        <f xml:space="preserve"> 'INB Plot'!$C$17 + A371*'INB Plot'!$C$18</f>
        <v>5560000</v>
      </c>
      <c r="L371" s="5">
        <f t="shared" si="39"/>
        <v>3261218.5756484121</v>
      </c>
    </row>
    <row r="372" spans="1:12" x14ac:dyDescent="0.3">
      <c r="A372">
        <f>'INB Plot'!$C$28 + (ROW() - 52)*'INB Plot'!$C$29</f>
        <v>1725</v>
      </c>
      <c r="B372">
        <f xml:space="preserve"> ROUND('INB Plot'!$C$26*A372,0)</f>
        <v>345</v>
      </c>
      <c r="C372">
        <f t="shared" si="40"/>
        <v>1380</v>
      </c>
      <c r="D372" s="5">
        <f t="shared" ref="D372:D435" si="41" xml:space="preserve"> POWER($B$2,2)*$B$5*$B$6*($B$5+$B$6+B372)/(POWER($B$5+$B$6,2)*($B$5+$B$6+1)*B372)+POWER($C$2,2)*$B$7*$B$8*($B$7+$B$8+C372)/(POWER($B$7+$B$8,2)*($B$7+$B$8+1)*C372)</f>
        <v>4003510.6064754482</v>
      </c>
      <c r="E372" s="5">
        <f t="shared" si="37"/>
        <v>511845.47203688498</v>
      </c>
      <c r="F372" s="15">
        <f t="shared" ref="F372:F435" si="42" xml:space="preserve"> E372*SQRT($F$2/(2*PI()))*EXP(-POWER($E$2,2)/(2*$F$2))/D372</f>
        <v>38.782633374451059</v>
      </c>
      <c r="G372">
        <f t="shared" ref="G372:G435" si="43" xml:space="preserve"> -$E$2*NORMDIST(-$E$2/SQRT($F$2),0,1,1) + POWER($F$2,3/2)*EXP( -POWER($E$2,2)/(2*$F$2) ) / (D372*SQRT(2*PI()))</f>
        <v>39.490444551424133</v>
      </c>
      <c r="H372">
        <f t="shared" ref="H372:H435" si="44" xml:space="preserve"> $E$2*NORMDIST(-$E$2*SQRT(D372)/$F$2,0,1,1) - $F$2*EXP(-POWER($E$2,2)*D372/(2*POWER($F$2,2)))/(SQRT(2*PI()*D372))</f>
        <v>-59.238972403442176</v>
      </c>
      <c r="I372" s="15">
        <f t="shared" si="38"/>
        <v>19.034105522433009</v>
      </c>
      <c r="J372" s="5">
        <f xml:space="preserve"> 'INB Plot'!$C$16*($G$2 - I372)</f>
        <v>8828200.1481649764</v>
      </c>
      <c r="K372" s="5">
        <f xml:space="preserve"> 'INB Plot'!$C$17 + A372*'INB Plot'!$C$18</f>
        <v>5575000</v>
      </c>
      <c r="L372" s="5">
        <f t="shared" si="39"/>
        <v>3253200.1481649764</v>
      </c>
    </row>
    <row r="373" spans="1:12" x14ac:dyDescent="0.3">
      <c r="A373">
        <f>'INB Plot'!$C$28 + (ROW() - 52)*'INB Plot'!$C$29</f>
        <v>1730</v>
      </c>
      <c r="B373">
        <f xml:space="preserve"> ROUND('INB Plot'!$C$26*A373,0)</f>
        <v>346</v>
      </c>
      <c r="C373">
        <f t="shared" si="40"/>
        <v>1384</v>
      </c>
      <c r="D373" s="5">
        <f t="shared" si="41"/>
        <v>4002045.9431965738</v>
      </c>
      <c r="E373" s="5">
        <f t="shared" ref="E373:E436" si="45" xml:space="preserve"> POWER($B$2,2)*$B$5*$B$6/(POWER($B$5+$B$6,2)*(B373+1))+POWER($C$2,2)*$B$7*$B$8/(POWER($B$7+$B$8,2)*(C373+1))</f>
        <v>510368.66205382091</v>
      </c>
      <c r="F373" s="15">
        <f t="shared" si="42"/>
        <v>38.684887850421042</v>
      </c>
      <c r="G373">
        <f t="shared" si="43"/>
        <v>39.587410027750963</v>
      </c>
      <c r="H373">
        <f t="shared" si="44"/>
        <v>-59.284511066313769</v>
      </c>
      <c r="I373" s="15">
        <f t="shared" ref="I373:I436" si="46">F373+G373+H373</f>
        <v>18.987786811858228</v>
      </c>
      <c r="J373" s="5">
        <f xml:space="preserve"> 'INB Plot'!$C$16*($G$2 - I373)</f>
        <v>8835147.9547511935</v>
      </c>
      <c r="K373" s="5">
        <f xml:space="preserve"> 'INB Plot'!$C$17 + A373*'INB Plot'!$C$18</f>
        <v>5590000</v>
      </c>
      <c r="L373" s="5">
        <f t="shared" ref="L373:L436" si="47" xml:space="preserve"> J373 - K373</f>
        <v>3245147.9547511935</v>
      </c>
    </row>
    <row r="374" spans="1:12" x14ac:dyDescent="0.3">
      <c r="A374">
        <f>'INB Plot'!$C$28 + (ROW() - 52)*'INB Plot'!$C$29</f>
        <v>1735</v>
      </c>
      <c r="B374">
        <f xml:space="preserve"> ROUND('INB Plot'!$C$26*A374,0)</f>
        <v>347</v>
      </c>
      <c r="C374">
        <f t="shared" si="40"/>
        <v>1388</v>
      </c>
      <c r="D374" s="5">
        <f t="shared" si="41"/>
        <v>4000589.7217809781</v>
      </c>
      <c r="E374" s="5">
        <f t="shared" si="45"/>
        <v>508900.34954034473</v>
      </c>
      <c r="F374" s="15">
        <f t="shared" si="42"/>
        <v>38.587633655013121</v>
      </c>
      <c r="G374">
        <f t="shared" si="43"/>
        <v>39.683887013013219</v>
      </c>
      <c r="H374">
        <f t="shared" si="44"/>
        <v>-59.329829077575511</v>
      </c>
      <c r="I374" s="15">
        <f t="shared" si="46"/>
        <v>18.94169159045083</v>
      </c>
      <c r="J374" s="5">
        <f xml:space="preserve"> 'INB Plot'!$C$16*($G$2 - I374)</f>
        <v>8842062.2379623018</v>
      </c>
      <c r="K374" s="5">
        <f xml:space="preserve"> 'INB Plot'!$C$17 + A374*'INB Plot'!$C$18</f>
        <v>5605000</v>
      </c>
      <c r="L374" s="5">
        <f t="shared" si="47"/>
        <v>3237062.2379623018</v>
      </c>
    </row>
    <row r="375" spans="1:12" x14ac:dyDescent="0.3">
      <c r="A375">
        <f>'INB Plot'!$C$28 + (ROW() - 52)*'INB Plot'!$C$29</f>
        <v>1740</v>
      </c>
      <c r="B375">
        <f xml:space="preserve"> ROUND('INB Plot'!$C$26*A375,0)</f>
        <v>348</v>
      </c>
      <c r="C375">
        <f t="shared" si="40"/>
        <v>1392</v>
      </c>
      <c r="D375" s="5">
        <f t="shared" si="41"/>
        <v>3999141.8694539778</v>
      </c>
      <c r="E375" s="5">
        <f t="shared" si="45"/>
        <v>507440.46136592701</v>
      </c>
      <c r="F375" s="15">
        <f t="shared" si="42"/>
        <v>38.490867094114456</v>
      </c>
      <c r="G375">
        <f t="shared" si="43"/>
        <v>39.779879189304296</v>
      </c>
      <c r="H375">
        <f t="shared" si="44"/>
        <v>-59.374928026930547</v>
      </c>
      <c r="I375" s="15">
        <f t="shared" si="46"/>
        <v>18.895818256488212</v>
      </c>
      <c r="J375" s="5">
        <f xml:space="preserve"> 'INB Plot'!$C$16*($G$2 - I375)</f>
        <v>8848943.2380566951</v>
      </c>
      <c r="K375" s="5">
        <f xml:space="preserve"> 'INB Plot'!$C$17 + A375*'INB Plot'!$C$18</f>
        <v>5620000</v>
      </c>
      <c r="L375" s="5">
        <f t="shared" si="47"/>
        <v>3228943.2380566951</v>
      </c>
    </row>
    <row r="376" spans="1:12" x14ac:dyDescent="0.3">
      <c r="A376">
        <f>'INB Plot'!$C$28 + (ROW() - 52)*'INB Plot'!$C$29</f>
        <v>1745</v>
      </c>
      <c r="B376">
        <f xml:space="preserve"> ROUND('INB Plot'!$C$26*A376,0)</f>
        <v>349</v>
      </c>
      <c r="C376">
        <f t="shared" si="40"/>
        <v>1396</v>
      </c>
      <c r="D376" s="5">
        <f t="shared" si="41"/>
        <v>3997702.3142749835</v>
      </c>
      <c r="E376" s="5">
        <f t="shared" si="45"/>
        <v>505988.9252368022</v>
      </c>
      <c r="F376" s="15">
        <f t="shared" si="42"/>
        <v>38.394584510539104</v>
      </c>
      <c r="G376">
        <f t="shared" si="43"/>
        <v>39.875390201804436</v>
      </c>
      <c r="H376">
        <f t="shared" si="44"/>
        <v>-59.419809488961874</v>
      </c>
      <c r="I376" s="15">
        <f t="shared" si="46"/>
        <v>18.850165223381666</v>
      </c>
      <c r="J376" s="5">
        <f xml:space="preserve"> 'INB Plot'!$C$16*($G$2 - I376)</f>
        <v>8855791.1930226777</v>
      </c>
      <c r="K376" s="5">
        <f xml:space="preserve"> 'INB Plot'!$C$17 + A376*'INB Plot'!$C$18</f>
        <v>5635000</v>
      </c>
      <c r="L376" s="5">
        <f t="shared" si="47"/>
        <v>3220791.1930226777</v>
      </c>
    </row>
    <row r="377" spans="1:12" x14ac:dyDescent="0.3">
      <c r="A377">
        <f>'INB Plot'!$C$28 + (ROW() - 52)*'INB Plot'!$C$29</f>
        <v>1750</v>
      </c>
      <c r="B377">
        <f xml:space="preserve"> ROUND('INB Plot'!$C$26*A377,0)</f>
        <v>350</v>
      </c>
      <c r="C377">
        <f t="shared" si="40"/>
        <v>1400</v>
      </c>
      <c r="D377" s="5">
        <f t="shared" si="41"/>
        <v>3996270.9851255836</v>
      </c>
      <c r="E377" s="5">
        <f t="shared" si="45"/>
        <v>504545.66968403495</v>
      </c>
      <c r="F377" s="15">
        <f t="shared" si="42"/>
        <v>38.298782283567853</v>
      </c>
      <c r="G377">
        <f t="shared" si="43"/>
        <v>39.970423659242073</v>
      </c>
      <c r="H377">
        <f t="shared" si="44"/>
        <v>-59.464475023311508</v>
      </c>
      <c r="I377" s="15">
        <f t="shared" si="46"/>
        <v>18.804730919498411</v>
      </c>
      <c r="J377" s="5">
        <f xml:space="preserve"> 'INB Plot'!$C$16*($G$2 - I377)</f>
        <v>8862606.3386051655</v>
      </c>
      <c r="K377" s="5">
        <f xml:space="preserve"> 'INB Plot'!$C$17 + A377*'INB Plot'!$C$18</f>
        <v>5650000</v>
      </c>
      <c r="L377" s="5">
        <f t="shared" si="47"/>
        <v>3212606.3386051655</v>
      </c>
    </row>
    <row r="378" spans="1:12" x14ac:dyDescent="0.3">
      <c r="A378">
        <f>'INB Plot'!$C$28 + (ROW() - 52)*'INB Plot'!$C$29</f>
        <v>1755</v>
      </c>
      <c r="B378">
        <f xml:space="preserve"> ROUND('INB Plot'!$C$26*A378,0)</f>
        <v>351</v>
      </c>
      <c r="C378">
        <f t="shared" si="40"/>
        <v>1404</v>
      </c>
      <c r="D378" s="5">
        <f t="shared" si="41"/>
        <v>3994847.8116978314</v>
      </c>
      <c r="E378" s="5">
        <f t="shared" si="45"/>
        <v>503110.6240517901</v>
      </c>
      <c r="F378" s="15">
        <f t="shared" si="42"/>
        <v>38.203456828495135</v>
      </c>
      <c r="G378">
        <f t="shared" si="43"/>
        <v>40.064983134348466</v>
      </c>
      <c r="H378">
        <f t="shared" si="44"/>
        <v>-59.508926174853343</v>
      </c>
      <c r="I378" s="15">
        <f t="shared" si="46"/>
        <v>18.759513787990258</v>
      </c>
      <c r="J378" s="5">
        <f xml:space="preserve"> 'INB Plot'!$C$16*($G$2 - I378)</f>
        <v>8869388.9083313886</v>
      </c>
      <c r="K378" s="5">
        <f xml:space="preserve"> 'INB Plot'!$C$17 + A378*'INB Plot'!$C$18</f>
        <v>5665000</v>
      </c>
      <c r="L378" s="5">
        <f t="shared" si="47"/>
        <v>3204388.9083313886</v>
      </c>
    </row>
    <row r="379" spans="1:12" x14ac:dyDescent="0.3">
      <c r="A379">
        <f>'INB Plot'!$C$28 + (ROW() - 52)*'INB Plot'!$C$29</f>
        <v>1760</v>
      </c>
      <c r="B379">
        <f xml:space="preserve"> ROUND('INB Plot'!$C$26*A379,0)</f>
        <v>352</v>
      </c>
      <c r="C379">
        <f t="shared" si="40"/>
        <v>1408</v>
      </c>
      <c r="D379" s="5">
        <f t="shared" si="41"/>
        <v>3993432.7244827384</v>
      </c>
      <c r="E379" s="5">
        <f t="shared" si="45"/>
        <v>501683.71848580206</v>
      </c>
      <c r="F379" s="15">
        <f t="shared" si="42"/>
        <v>38.10860459618241</v>
      </c>
      <c r="G379">
        <f t="shared" si="43"/>
        <v>40.159072164304888</v>
      </c>
      <c r="H379">
        <f t="shared" si="44"/>
        <v>-59.553164473868009</v>
      </c>
      <c r="I379" s="15">
        <f t="shared" si="46"/>
        <v>18.714512286619282</v>
      </c>
      <c r="J379" s="5">
        <f xml:space="preserve"> 'INB Plot'!$C$16*($G$2 - I379)</f>
        <v>8876139.1335370354</v>
      </c>
      <c r="K379" s="5">
        <f xml:space="preserve"> 'INB Plot'!$C$17 + A379*'INB Plot'!$C$18</f>
        <v>5680000</v>
      </c>
      <c r="L379" s="5">
        <f t="shared" si="47"/>
        <v>3196139.1335370354</v>
      </c>
    </row>
    <row r="380" spans="1:12" x14ac:dyDescent="0.3">
      <c r="A380">
        <f>'INB Plot'!$C$28 + (ROW() - 52)*'INB Plot'!$C$29</f>
        <v>1765</v>
      </c>
      <c r="B380">
        <f xml:space="preserve"> ROUND('INB Plot'!$C$26*A380,0)</f>
        <v>353</v>
      </c>
      <c r="C380">
        <f t="shared" si="40"/>
        <v>1412</v>
      </c>
      <c r="D380" s="5">
        <f t="shared" si="41"/>
        <v>3992025.6547589488</v>
      </c>
      <c r="E380" s="5">
        <f t="shared" si="45"/>
        <v>500264.88392204</v>
      </c>
      <c r="F380" s="15">
        <f t="shared" si="42"/>
        <v>38.014222072618466</v>
      </c>
      <c r="G380">
        <f t="shared" si="43"/>
        <v>40.252694251184693</v>
      </c>
      <c r="H380">
        <f t="shared" si="44"/>
        <v>-59.597191436212</v>
      </c>
      <c r="I380" s="15">
        <f t="shared" si="46"/>
        <v>18.669724887591158</v>
      </c>
      <c r="J380" s="5">
        <f xml:space="preserve"> 'INB Plot'!$C$16*($G$2 - I380)</f>
        <v>8882857.2433912531</v>
      </c>
      <c r="K380" s="5">
        <f xml:space="preserve"> 'INB Plot'!$C$17 + A380*'INB Plot'!$C$18</f>
        <v>5695000</v>
      </c>
      <c r="L380" s="5">
        <f t="shared" si="47"/>
        <v>3187857.2433912531</v>
      </c>
    </row>
    <row r="381" spans="1:12" x14ac:dyDescent="0.3">
      <c r="A381">
        <f>'INB Plot'!$C$28 + (ROW() - 52)*'INB Plot'!$C$29</f>
        <v>1770</v>
      </c>
      <c r="B381">
        <f xml:space="preserve"> ROUND('INB Plot'!$C$26*A381,0)</f>
        <v>354</v>
      </c>
      <c r="C381">
        <f t="shared" si="40"/>
        <v>1416</v>
      </c>
      <c r="D381" s="5">
        <f t="shared" si="41"/>
        <v>3990626.5345816207</v>
      </c>
      <c r="E381" s="5">
        <f t="shared" si="45"/>
        <v>498854.05207556469</v>
      </c>
      <c r="F381" s="15">
        <f t="shared" si="42"/>
        <v>37.920305778485954</v>
      </c>
      <c r="G381">
        <f t="shared" si="43"/>
        <v>40.345852862386863</v>
      </c>
      <c r="H381">
        <f t="shared" si="44"/>
        <v>-59.641008563486338</v>
      </c>
      <c r="I381" s="15">
        <f t="shared" si="46"/>
        <v>18.625150077386479</v>
      </c>
      <c r="J381" s="5">
        <f xml:space="preserve"> 'INB Plot'!$C$16*($G$2 - I381)</f>
        <v>8889543.464921955</v>
      </c>
      <c r="K381" s="5">
        <f xml:space="preserve"> 'INB Plot'!$C$17 + A381*'INB Plot'!$C$18</f>
        <v>5710000</v>
      </c>
      <c r="L381" s="5">
        <f t="shared" si="47"/>
        <v>3179543.464921955</v>
      </c>
    </row>
    <row r="382" spans="1:12" x14ac:dyDescent="0.3">
      <c r="A382">
        <f>'INB Plot'!$C$28 + (ROW() - 52)*'INB Plot'!$C$29</f>
        <v>1775</v>
      </c>
      <c r="B382">
        <f xml:space="preserve"> ROUND('INB Plot'!$C$26*A382,0)</f>
        <v>355</v>
      </c>
      <c r="C382">
        <f t="shared" si="40"/>
        <v>1420</v>
      </c>
      <c r="D382" s="5">
        <f t="shared" si="41"/>
        <v>3989235.2967714891</v>
      </c>
      <c r="E382" s="5">
        <f t="shared" si="45"/>
        <v>497451.15542957396</v>
      </c>
      <c r="F382" s="15">
        <f t="shared" si="42"/>
        <v>37.826852268734562</v>
      </c>
      <c r="G382">
        <f t="shared" si="43"/>
        <v>40.43855143106461</v>
      </c>
      <c r="H382">
        <f t="shared" si="44"/>
        <v>-59.684617343202348</v>
      </c>
      <c r="I382" s="15">
        <f t="shared" si="46"/>
        <v>18.580786356596832</v>
      </c>
      <c r="J382" s="5">
        <f xml:space="preserve"> 'INB Plot'!$C$16*($G$2 - I382)</f>
        <v>8896198.0230404027</v>
      </c>
      <c r="K382" s="5">
        <f xml:space="preserve"> 'INB Plot'!$C$17 + A382*'INB Plot'!$C$18</f>
        <v>5725000</v>
      </c>
      <c r="L382" s="5">
        <f t="shared" si="47"/>
        <v>3171198.0230404027</v>
      </c>
    </row>
    <row r="383" spans="1:12" x14ac:dyDescent="0.3">
      <c r="A383">
        <f>'INB Plot'!$C$28 + (ROW() - 52)*'INB Plot'!$C$29</f>
        <v>1780</v>
      </c>
      <c r="B383">
        <f xml:space="preserve"> ROUND('INB Plot'!$C$26*A383,0)</f>
        <v>356</v>
      </c>
      <c r="C383">
        <f t="shared" si="40"/>
        <v>1424</v>
      </c>
      <c r="D383" s="5">
        <f t="shared" si="41"/>
        <v>3987851.8749041106</v>
      </c>
      <c r="E383" s="5">
        <f t="shared" si="45"/>
        <v>496056.12722463137</v>
      </c>
      <c r="F383" s="15">
        <f t="shared" si="42"/>
        <v>37.733858132160243</v>
      </c>
      <c r="G383">
        <f t="shared" si="43"/>
        <v>40.530793356546923</v>
      </c>
      <c r="H383">
        <f t="shared" si="44"/>
        <v>-59.728019248944747</v>
      </c>
      <c r="I383" s="15">
        <f t="shared" si="46"/>
        <v>18.536632239762412</v>
      </c>
      <c r="J383" s="5">
        <f xml:space="preserve"> 'INB Plot'!$C$16*($G$2 - I383)</f>
        <v>8902821.1405655649</v>
      </c>
      <c r="K383" s="5">
        <f xml:space="preserve"> 'INB Plot'!$C$17 + A383*'INB Plot'!$C$18</f>
        <v>5740000</v>
      </c>
      <c r="L383" s="5">
        <f t="shared" si="47"/>
        <v>3162821.1405655649</v>
      </c>
    </row>
    <row r="384" spans="1:12" x14ac:dyDescent="0.3">
      <c r="A384">
        <f>'INB Plot'!$C$28 + (ROW() - 52)*'INB Plot'!$C$29</f>
        <v>1785</v>
      </c>
      <c r="B384">
        <f xml:space="preserve"> ROUND('INB Plot'!$C$26*A384,0)</f>
        <v>357</v>
      </c>
      <c r="C384">
        <f t="shared" si="40"/>
        <v>1428</v>
      </c>
      <c r="D384" s="5">
        <f t="shared" si="41"/>
        <v>3986476.2032992952</v>
      </c>
      <c r="E384" s="5">
        <f t="shared" si="45"/>
        <v>494668.90144807688</v>
      </c>
      <c r="F384" s="15">
        <f t="shared" si="42"/>
        <v>37.641319990990823</v>
      </c>
      <c r="G384">
        <f t="shared" si="43"/>
        <v>40.622582004754094</v>
      </c>
      <c r="H384">
        <f t="shared" si="44"/>
        <v>-59.77121574053308</v>
      </c>
      <c r="I384" s="15">
        <f t="shared" si="46"/>
        <v>18.492686255211837</v>
      </c>
      <c r="J384" s="5">
        <f xml:space="preserve"> 'INB Plot'!$C$16*($G$2 - I384)</f>
        <v>8909413.0382481515</v>
      </c>
      <c r="K384" s="5">
        <f xml:space="preserve"> 'INB Plot'!$C$17 + A384*'INB Plot'!$C$18</f>
        <v>5755000</v>
      </c>
      <c r="L384" s="5">
        <f t="shared" si="47"/>
        <v>3154413.0382481515</v>
      </c>
    </row>
    <row r="385" spans="1:12" x14ac:dyDescent="0.3">
      <c r="A385">
        <f>'INB Plot'!$C$28 + (ROW() - 52)*'INB Plot'!$C$29</f>
        <v>1790</v>
      </c>
      <c r="B385">
        <f xml:space="preserve"> ROUND('INB Plot'!$C$26*A385,0)</f>
        <v>358</v>
      </c>
      <c r="C385">
        <f t="shared" si="40"/>
        <v>1432</v>
      </c>
      <c r="D385" s="5">
        <f t="shared" si="41"/>
        <v>3985108.2170107071</v>
      </c>
      <c r="E385" s="5">
        <f t="shared" si="45"/>
        <v>493289.4128236135</v>
      </c>
      <c r="F385" s="15">
        <f t="shared" si="42"/>
        <v>37.549234500477553</v>
      </c>
      <c r="G385">
        <f t="shared" si="43"/>
        <v>40.713920708607276</v>
      </c>
      <c r="H385">
        <f t="shared" si="44"/>
        <v>-59.814208264180706</v>
      </c>
      <c r="I385" s="15">
        <f t="shared" si="46"/>
        <v>18.448946944904122</v>
      </c>
      <c r="J385" s="5">
        <f xml:space="preserve"> 'INB Plot'!$C$16*($G$2 - I385)</f>
        <v>8915973.9347943086</v>
      </c>
      <c r="K385" s="5">
        <f xml:space="preserve"> 'INB Plot'!$C$17 + A385*'INB Plot'!$C$18</f>
        <v>5770000</v>
      </c>
      <c r="L385" s="5">
        <f t="shared" si="47"/>
        <v>3145973.9347943086</v>
      </c>
    </row>
    <row r="386" spans="1:12" x14ac:dyDescent="0.3">
      <c r="A386">
        <f>'INB Plot'!$C$28 + (ROW() - 52)*'INB Plot'!$C$29</f>
        <v>1795</v>
      </c>
      <c r="B386">
        <f xml:space="preserve"> ROUND('INB Plot'!$C$26*A386,0)</f>
        <v>359</v>
      </c>
      <c r="C386">
        <f t="shared" si="40"/>
        <v>1436</v>
      </c>
      <c r="D386" s="5">
        <f t="shared" si="41"/>
        <v>3983747.8518156493</v>
      </c>
      <c r="E386" s="5">
        <f t="shared" si="45"/>
        <v>491917.59680106898</v>
      </c>
      <c r="F386" s="15">
        <f t="shared" si="42"/>
        <v>37.457598348492716</v>
      </c>
      <c r="G386">
        <f t="shared" si="43"/>
        <v>40.804812768431901</v>
      </c>
      <c r="H386">
        <f t="shared" si="44"/>
        <v>-59.85699825265155</v>
      </c>
      <c r="I386" s="15">
        <f t="shared" si="46"/>
        <v>18.405412864273075</v>
      </c>
      <c r="J386" s="5">
        <f xml:space="preserve"> 'INB Plot'!$C$16*($G$2 - I386)</f>
        <v>8922504.0468889661</v>
      </c>
      <c r="K386" s="5">
        <f xml:space="preserve"> 'INB Plot'!$C$17 + A386*'INB Plot'!$C$18</f>
        <v>5785000</v>
      </c>
      <c r="L386" s="5">
        <f t="shared" si="47"/>
        <v>3137504.0468889661</v>
      </c>
    </row>
    <row r="387" spans="1:12" x14ac:dyDescent="0.3">
      <c r="A387">
        <f>'INB Plot'!$C$28 + (ROW() - 52)*'INB Plot'!$C$29</f>
        <v>1800</v>
      </c>
      <c r="B387">
        <f xml:space="preserve"> ROUND('INB Plot'!$C$26*A387,0)</f>
        <v>360</v>
      </c>
      <c r="C387">
        <f t="shared" si="40"/>
        <v>1440</v>
      </c>
      <c r="D387" s="5">
        <f t="shared" si="41"/>
        <v>3982395.0442050081</v>
      </c>
      <c r="E387" s="5">
        <f t="shared" si="45"/>
        <v>490553.38954632619</v>
      </c>
      <c r="F387" s="15">
        <f t="shared" si="42"/>
        <v>37.366408255132995</v>
      </c>
      <c r="G387">
        <f t="shared" si="43"/>
        <v>40.895261452354902</v>
      </c>
      <c r="H387">
        <f t="shared" si="44"/>
        <v>-59.899587125414456</v>
      </c>
      <c r="I387" s="15">
        <f t="shared" si="46"/>
        <v>18.362082582073441</v>
      </c>
      <c r="J387" s="5">
        <f xml:space="preserve"> 'INB Plot'!$C$16*($G$2 - I387)</f>
        <v>8929003.5892189108</v>
      </c>
      <c r="K387" s="5">
        <f xml:space="preserve"> 'INB Plot'!$C$17 + A387*'INB Plot'!$C$18</f>
        <v>5800000</v>
      </c>
      <c r="L387" s="5">
        <f t="shared" si="47"/>
        <v>3129003.5892189108</v>
      </c>
    </row>
    <row r="388" spans="1:12" x14ac:dyDescent="0.3">
      <c r="A388">
        <f>'INB Plot'!$C$28 + (ROW() - 52)*'INB Plot'!$C$29</f>
        <v>1805</v>
      </c>
      <c r="B388">
        <f xml:space="preserve"> ROUND('INB Plot'!$C$26*A388,0)</f>
        <v>361</v>
      </c>
      <c r="C388">
        <f t="shared" si="40"/>
        <v>1444</v>
      </c>
      <c r="D388" s="5">
        <f t="shared" si="41"/>
        <v>3981049.7313733734</v>
      </c>
      <c r="E388" s="5">
        <f t="shared" si="45"/>
        <v>489196.72793142265</v>
      </c>
      <c r="F388" s="15">
        <f t="shared" si="42"/>
        <v>37.275660972328751</v>
      </c>
      <c r="G388">
        <f t="shared" si="43"/>
        <v>40.985269996696758</v>
      </c>
      <c r="H388">
        <f t="shared" si="44"/>
        <v>-59.941976288796809</v>
      </c>
      <c r="I388" s="15">
        <f t="shared" si="46"/>
        <v>18.3189546802287</v>
      </c>
      <c r="J388" s="5">
        <f xml:space="preserve"> 'INB Plot'!$C$16*($G$2 - I388)</f>
        <v>8935472.7744956221</v>
      </c>
      <c r="K388" s="5">
        <f xml:space="preserve"> 'INB Plot'!$C$17 + A388*'INB Plot'!$C$18</f>
        <v>5815000</v>
      </c>
      <c r="L388" s="5">
        <f t="shared" si="47"/>
        <v>3120472.7744956221</v>
      </c>
    </row>
    <row r="389" spans="1:12" x14ac:dyDescent="0.3">
      <c r="A389">
        <f>'INB Plot'!$C$28 + (ROW() - 52)*'INB Plot'!$C$29</f>
        <v>1810</v>
      </c>
      <c r="B389">
        <f xml:space="preserve"> ROUND('INB Plot'!$C$26*A389,0)</f>
        <v>362</v>
      </c>
      <c r="C389">
        <f t="shared" si="40"/>
        <v>1448</v>
      </c>
      <c r="D389" s="5">
        <f t="shared" si="41"/>
        <v>3979711.8512093169</v>
      </c>
      <c r="E389" s="5">
        <f t="shared" si="45"/>
        <v>487847.54952481209</v>
      </c>
      <c r="F389" s="15">
        <f t="shared" si="42"/>
        <v>37.185353283458824</v>
      </c>
      <c r="G389">
        <f t="shared" si="43"/>
        <v>41.074841606357353</v>
      </c>
      <c r="H389">
        <f t="shared" si="44"/>
        <v>-59.984167136133834</v>
      </c>
      <c r="I389" s="15">
        <f t="shared" si="46"/>
        <v>18.276027753682342</v>
      </c>
      <c r="J389" s="5">
        <f xml:space="preserve"> 'INB Plot'!$C$16*($G$2 - I389)</f>
        <v>8941911.8134775758</v>
      </c>
      <c r="K389" s="5">
        <f xml:space="preserve"> 'INB Plot'!$C$17 + A389*'INB Plot'!$C$18</f>
        <v>5830000</v>
      </c>
      <c r="L389" s="5">
        <f t="shared" si="47"/>
        <v>3111911.8134775758</v>
      </c>
    </row>
    <row r="390" spans="1:12" x14ac:dyDescent="0.3">
      <c r="A390">
        <f>'INB Plot'!$C$28 + (ROW() - 52)*'INB Plot'!$C$29</f>
        <v>1815</v>
      </c>
      <c r="B390">
        <f xml:space="preserve"> ROUND('INB Plot'!$C$26*A390,0)</f>
        <v>363</v>
      </c>
      <c r="C390">
        <f t="shared" si="40"/>
        <v>1452</v>
      </c>
      <c r="D390" s="5">
        <f t="shared" si="41"/>
        <v>3978381.3422858338</v>
      </c>
      <c r="E390" s="5">
        <f t="shared" si="45"/>
        <v>486505.79258178757</v>
      </c>
      <c r="F390" s="15">
        <f t="shared" si="42"/>
        <v>37.095482002971046</v>
      </c>
      <c r="G390">
        <f t="shared" si="43"/>
        <v>41.163979455196369</v>
      </c>
      <c r="H390">
        <f t="shared" si="44"/>
        <v>-60.026161047917498</v>
      </c>
      <c r="I390" s="15">
        <f t="shared" si="46"/>
        <v>18.23330041024991</v>
      </c>
      <c r="J390" s="5">
        <f xml:space="preserve"> 'INB Plot'!$C$16*($G$2 - I390)</f>
        <v>8948320.9149924405</v>
      </c>
      <c r="K390" s="5">
        <f xml:space="preserve"> 'INB Plot'!$C$17 + A390*'INB Plot'!$C$18</f>
        <v>5845000</v>
      </c>
      <c r="L390" s="5">
        <f t="shared" si="47"/>
        <v>3103320.9149924405</v>
      </c>
    </row>
    <row r="391" spans="1:12" x14ac:dyDescent="0.3">
      <c r="A391">
        <f>'INB Plot'!$C$28 + (ROW() - 52)*'INB Plot'!$C$29</f>
        <v>1820</v>
      </c>
      <c r="B391">
        <f xml:space="preserve"> ROUND('INB Plot'!$C$26*A391,0)</f>
        <v>364</v>
      </c>
      <c r="C391">
        <f t="shared" si="40"/>
        <v>1456</v>
      </c>
      <c r="D391" s="5">
        <f t="shared" si="41"/>
        <v>3977058.1438509412</v>
      </c>
      <c r="E391" s="5">
        <f t="shared" si="45"/>
        <v>485171.39603506227</v>
      </c>
      <c r="F391" s="15">
        <f t="shared" si="42"/>
        <v>37.006043976008137</v>
      </c>
      <c r="G391">
        <f t="shared" si="43"/>
        <v>41.252686686408111</v>
      </c>
      <c r="H391">
        <f t="shared" si="44"/>
        <v>-60.067959391943134</v>
      </c>
      <c r="I391" s="15">
        <f t="shared" si="46"/>
        <v>18.190771270473107</v>
      </c>
      <c r="J391" s="5">
        <f xml:space="preserve"> 'INB Plot'!$C$16*($G$2 - I391)</f>
        <v>8954700.2859589607</v>
      </c>
      <c r="K391" s="5">
        <f xml:space="preserve"> 'INB Plot'!$C$17 + A391*'INB Plot'!$C$18</f>
        <v>5860000</v>
      </c>
      <c r="L391" s="5">
        <f t="shared" si="47"/>
        <v>3094700.2859589607</v>
      </c>
    </row>
    <row r="392" spans="1:12" x14ac:dyDescent="0.3">
      <c r="A392">
        <f>'INB Plot'!$C$28 + (ROW() - 52)*'INB Plot'!$C$29</f>
        <v>1825</v>
      </c>
      <c r="B392">
        <f xml:space="preserve"> ROUND('INB Plot'!$C$26*A392,0)</f>
        <v>365</v>
      </c>
      <c r="C392">
        <f t="shared" si="40"/>
        <v>1460</v>
      </c>
      <c r="D392" s="5">
        <f t="shared" si="41"/>
        <v>3975742.1958184317</v>
      </c>
      <c r="E392" s="5">
        <f t="shared" si="45"/>
        <v>483844.29948550416</v>
      </c>
      <c r="F392" s="15">
        <f t="shared" si="42"/>
        <v>36.91703607803899</v>
      </c>
      <c r="G392">
        <f t="shared" si="43"/>
        <v>41.340966412891163</v>
      </c>
      <c r="H392">
        <f t="shared" si="44"/>
        <v>-60.109563523454</v>
      </c>
      <c r="I392" s="15">
        <f t="shared" si="46"/>
        <v>18.148438967476153</v>
      </c>
      <c r="J392" s="5">
        <f xml:space="preserve"> 'INB Plot'!$C$16*($G$2 - I392)</f>
        <v>8961050.1314085033</v>
      </c>
      <c r="K392" s="5">
        <f xml:space="preserve"> 'INB Plot'!$C$17 + A392*'INB Plot'!$C$18</f>
        <v>5875000</v>
      </c>
      <c r="L392" s="5">
        <f t="shared" si="47"/>
        <v>3086050.1314085033</v>
      </c>
    </row>
    <row r="393" spans="1:12" x14ac:dyDescent="0.3">
      <c r="A393">
        <f>'INB Plot'!$C$28 + (ROW() - 52)*'INB Plot'!$C$29</f>
        <v>1830</v>
      </c>
      <c r="B393">
        <f xml:space="preserve"> ROUND('INB Plot'!$C$26*A393,0)</f>
        <v>366</v>
      </c>
      <c r="C393">
        <f t="shared" si="40"/>
        <v>1464</v>
      </c>
      <c r="D393" s="5">
        <f t="shared" si="41"/>
        <v>3974433.438758777</v>
      </c>
      <c r="E393" s="5">
        <f t="shared" si="45"/>
        <v>482524.44319302373</v>
      </c>
      <c r="F393" s="15">
        <f t="shared" si="42"/>
        <v>36.828455214495392</v>
      </c>
      <c r="G393">
        <f t="shared" si="43"/>
        <v>41.428821717612294</v>
      </c>
      <c r="H393">
        <f t="shared" si="44"/>
        <v>-60.150974785283154</v>
      </c>
      <c r="I393" s="15">
        <f t="shared" si="46"/>
        <v>18.106302146824532</v>
      </c>
      <c r="J393" s="5">
        <f xml:space="preserve"> 'INB Plot'!$C$16*($G$2 - I393)</f>
        <v>8967370.6545062475</v>
      </c>
      <c r="K393" s="5">
        <f xml:space="preserve"> 'INB Plot'!$C$17 + A393*'INB Plot'!$C$18</f>
        <v>5890000</v>
      </c>
      <c r="L393" s="5">
        <f t="shared" si="47"/>
        <v>3077370.6545062475</v>
      </c>
    </row>
    <row r="394" spans="1:12" x14ac:dyDescent="0.3">
      <c r="A394">
        <f>'INB Plot'!$C$28 + (ROW() - 52)*'INB Plot'!$C$29</f>
        <v>1835</v>
      </c>
      <c r="B394">
        <f xml:space="preserve"> ROUND('INB Plot'!$C$26*A394,0)</f>
        <v>367</v>
      </c>
      <c r="C394">
        <f t="shared" si="40"/>
        <v>1468</v>
      </c>
      <c r="D394" s="5">
        <f t="shared" si="41"/>
        <v>3973131.8138901833</v>
      </c>
      <c r="E394" s="5">
        <f t="shared" si="45"/>
        <v>481211.76806760853</v>
      </c>
      <c r="F394" s="15">
        <f t="shared" si="42"/>
        <v>36.740298320413729</v>
      </c>
      <c r="G394">
        <f t="shared" si="43"/>
        <v>41.516255653965374</v>
      </c>
      <c r="H394">
        <f t="shared" si="44"/>
        <v>-60.192194507994486</v>
      </c>
      <c r="I394" s="15">
        <f t="shared" si="46"/>
        <v>18.064359466384616</v>
      </c>
      <c r="J394" s="5">
        <f xml:space="preserve"> 'INB Plot'!$C$16*($G$2 - I394)</f>
        <v>8973662.0565722343</v>
      </c>
      <c r="K394" s="5">
        <f xml:space="preserve"> 'INB Plot'!$C$17 + A394*'INB Plot'!$C$18</f>
        <v>5905000</v>
      </c>
      <c r="L394" s="5">
        <f t="shared" si="47"/>
        <v>3068662.0565722343</v>
      </c>
    </row>
    <row r="395" spans="1:12" x14ac:dyDescent="0.3">
      <c r="A395">
        <f>'INB Plot'!$C$28 + (ROW() - 52)*'INB Plot'!$C$29</f>
        <v>1840</v>
      </c>
      <c r="B395">
        <f xml:space="preserve"> ROUND('INB Plot'!$C$26*A395,0)</f>
        <v>368</v>
      </c>
      <c r="C395">
        <f t="shared" si="40"/>
        <v>1472</v>
      </c>
      <c r="D395" s="5">
        <f t="shared" si="41"/>
        <v>3971837.263069788</v>
      </c>
      <c r="E395" s="5">
        <f t="shared" si="45"/>
        <v>479906.21566050535</v>
      </c>
      <c r="F395" s="15">
        <f t="shared" si="42"/>
        <v>36.65256236008203</v>
      </c>
      <c r="G395">
        <f t="shared" si="43"/>
        <v>41.603271246125502</v>
      </c>
      <c r="H395">
        <f t="shared" si="44"/>
        <v>-60.233224010021644</v>
      </c>
      <c r="I395" s="15">
        <f t="shared" si="46"/>
        <v>18.022609596185887</v>
      </c>
      <c r="J395" s="5">
        <f xml:space="preserve"> 'INB Plot'!$C$16*($G$2 - I395)</f>
        <v>8979924.5371020436</v>
      </c>
      <c r="K395" s="5">
        <f xml:space="preserve"> 'INB Plot'!$C$17 + A395*'INB Plot'!$C$18</f>
        <v>5920000</v>
      </c>
      <c r="L395" s="5">
        <f t="shared" si="47"/>
        <v>3059924.5371020436</v>
      </c>
    </row>
    <row r="396" spans="1:12" x14ac:dyDescent="0.3">
      <c r="A396">
        <f>'INB Plot'!$C$28 + (ROW() - 52)*'INB Plot'!$C$29</f>
        <v>1845</v>
      </c>
      <c r="B396">
        <f xml:space="preserve"> ROUND('INB Plot'!$C$26*A396,0)</f>
        <v>369</v>
      </c>
      <c r="C396">
        <f t="shared" si="40"/>
        <v>1476</v>
      </c>
      <c r="D396" s="5">
        <f t="shared" si="41"/>
        <v>3970549.7287850049</v>
      </c>
      <c r="E396" s="5">
        <f t="shared" si="45"/>
        <v>478607.72815554449</v>
      </c>
      <c r="F396" s="15">
        <f t="shared" si="42"/>
        <v>36.565244326691889</v>
      </c>
      <c r="G396">
        <f t="shared" si="43"/>
        <v>41.68987148939695</v>
      </c>
      <c r="H396">
        <f t="shared" si="44"/>
        <v>-60.27406459780417</v>
      </c>
      <c r="I396" s="15">
        <f t="shared" si="46"/>
        <v>17.981051218284676</v>
      </c>
      <c r="J396" s="5">
        <f xml:space="preserve"> 'INB Plot'!$C$16*($G$2 - I396)</f>
        <v>8986158.2937872261</v>
      </c>
      <c r="K396" s="5">
        <f xml:space="preserve"> 'INB Plot'!$C$17 + A396*'INB Plot'!$C$18</f>
        <v>5935000</v>
      </c>
      <c r="L396" s="5">
        <f t="shared" si="47"/>
        <v>3051158.2937872261</v>
      </c>
    </row>
    <row r="397" spans="1:12" x14ac:dyDescent="0.3">
      <c r="A397">
        <f>'INB Plot'!$C$28 + (ROW() - 52)*'INB Plot'!$C$29</f>
        <v>1850</v>
      </c>
      <c r="B397">
        <f xml:space="preserve"> ROUND('INB Plot'!$C$26*A397,0)</f>
        <v>370</v>
      </c>
      <c r="C397">
        <f t="shared" si="40"/>
        <v>1480</v>
      </c>
      <c r="D397" s="5">
        <f t="shared" si="41"/>
        <v>3969269.1541450052</v>
      </c>
      <c r="E397" s="5">
        <f t="shared" si="45"/>
        <v>477316.24836060539</v>
      </c>
      <c r="F397" s="15">
        <f t="shared" si="42"/>
        <v>36.478341241995501</v>
      </c>
      <c r="G397">
        <f t="shared" si="43"/>
        <v>41.776059350557517</v>
      </c>
      <c r="H397">
        <f t="shared" si="44"/>
        <v>-60.314717565923502</v>
      </c>
      <c r="I397" s="15">
        <f t="shared" si="46"/>
        <v>17.939683026629524</v>
      </c>
      <c r="J397" s="5">
        <f xml:space="preserve"> 'INB Plot'!$C$16*($G$2 - I397)</f>
        <v>8992363.5225354992</v>
      </c>
      <c r="K397" s="5">
        <f xml:space="preserve"> 'INB Plot'!$C$17 + A397*'INB Plot'!$C$18</f>
        <v>5950000</v>
      </c>
      <c r="L397" s="5">
        <f t="shared" si="47"/>
        <v>3042363.5225354992</v>
      </c>
    </row>
    <row r="398" spans="1:12" x14ac:dyDescent="0.3">
      <c r="A398">
        <f>'INB Plot'!$C$28 + (ROW() - 52)*'INB Plot'!$C$29</f>
        <v>1855</v>
      </c>
      <c r="B398">
        <f xml:space="preserve"> ROUND('INB Plot'!$C$26*A398,0)</f>
        <v>371</v>
      </c>
      <c r="C398">
        <f t="shared" si="40"/>
        <v>1484</v>
      </c>
      <c r="D398" s="5">
        <f t="shared" si="41"/>
        <v>3967995.4828723362</v>
      </c>
      <c r="E398" s="5">
        <f t="shared" si="45"/>
        <v>476031.71969921881</v>
      </c>
      <c r="F398" s="15">
        <f t="shared" si="42"/>
        <v>36.391850155967376</v>
      </c>
      <c r="G398">
        <f t="shared" si="43"/>
        <v>41.861837768197262</v>
      </c>
      <c r="H398">
        <f t="shared" si="44"/>
        <v>-60.355184197235019</v>
      </c>
      <c r="I398" s="15">
        <f t="shared" si="46"/>
        <v>17.898503726929619</v>
      </c>
      <c r="J398" s="5">
        <f xml:space="preserve"> 'INB Plot'!$C$16*($G$2 - I398)</f>
        <v>8998540.4174904842</v>
      </c>
      <c r="K398" s="5">
        <f xml:space="preserve"> 'INB Plot'!$C$17 + A398*'INB Plot'!$C$18</f>
        <v>5965000</v>
      </c>
      <c r="L398" s="5">
        <f t="shared" si="47"/>
        <v>3033540.4174904842</v>
      </c>
    </row>
    <row r="399" spans="1:12" x14ac:dyDescent="0.3">
      <c r="A399">
        <f>'INB Plot'!$C$28 + (ROW() - 52)*'INB Plot'!$C$29</f>
        <v>1860</v>
      </c>
      <c r="B399">
        <f xml:space="preserve"> ROUND('INB Plot'!$C$26*A399,0)</f>
        <v>372</v>
      </c>
      <c r="C399">
        <f t="shared" si="40"/>
        <v>1488</v>
      </c>
      <c r="D399" s="5">
        <f t="shared" si="41"/>
        <v>3966728.6592946816</v>
      </c>
      <c r="E399" s="5">
        <f t="shared" si="45"/>
        <v>474754.08620230557</v>
      </c>
      <c r="F399" s="15">
        <f t="shared" si="42"/>
        <v>36.305768146470982</v>
      </c>
      <c r="G399">
        <f t="shared" si="43"/>
        <v>41.947209653051885</v>
      </c>
      <c r="H399">
        <f t="shared" si="44"/>
        <v>-60.395465763000772</v>
      </c>
      <c r="I399" s="15">
        <f t="shared" si="46"/>
        <v>17.857512036522095</v>
      </c>
      <c r="J399" s="5">
        <f xml:space="preserve"> 'INB Plot'!$C$16*($G$2 - I399)</f>
        <v>9004689.1710516121</v>
      </c>
      <c r="K399" s="5">
        <f xml:space="preserve"> 'INB Plot'!$C$17 + A399*'INB Plot'!$C$18</f>
        <v>5980000</v>
      </c>
      <c r="L399" s="5">
        <f t="shared" si="47"/>
        <v>3024689.1710516121</v>
      </c>
    </row>
    <row r="400" spans="1:12" x14ac:dyDescent="0.3">
      <c r="A400">
        <f>'INB Plot'!$C$28 + (ROW() - 52)*'INB Plot'!$C$29</f>
        <v>1865</v>
      </c>
      <c r="B400">
        <f xml:space="preserve"> ROUND('INB Plot'!$C$26*A400,0)</f>
        <v>373</v>
      </c>
      <c r="C400">
        <f t="shared" si="40"/>
        <v>1492</v>
      </c>
      <c r="D400" s="5">
        <f t="shared" si="41"/>
        <v>3965468.6283367462</v>
      </c>
      <c r="E400" s="5">
        <f t="shared" si="45"/>
        <v>473483.29250004725</v>
      </c>
      <c r="F400" s="15">
        <f t="shared" si="42"/>
        <v>36.220092318930128</v>
      </c>
      <c r="G400">
        <f t="shared" si="43"/>
        <v>42.032177888332825</v>
      </c>
      <c r="H400">
        <f t="shared" si="44"/>
        <v>-60.435563523018061</v>
      </c>
      <c r="I400" s="15">
        <f t="shared" si="46"/>
        <v>17.816706684244892</v>
      </c>
      <c r="J400" s="5">
        <f xml:space="preserve"> 'INB Plot'!$C$16*($G$2 - I400)</f>
        <v>9010809.9738931935</v>
      </c>
      <c r="K400" s="5">
        <f xml:space="preserve"> 'INB Plot'!$C$17 + A400*'INB Plot'!$C$18</f>
        <v>5995000</v>
      </c>
      <c r="L400" s="5">
        <f t="shared" si="47"/>
        <v>3015809.9738931935</v>
      </c>
    </row>
    <row r="401" spans="1:12" x14ac:dyDescent="0.3">
      <c r="A401">
        <f>'INB Plot'!$C$28 + (ROW() - 52)*'INB Plot'!$C$29</f>
        <v>1870</v>
      </c>
      <c r="B401">
        <f xml:space="preserve"> ROUND('INB Plot'!$C$26*A401,0)</f>
        <v>374</v>
      </c>
      <c r="C401">
        <f t="shared" si="40"/>
        <v>1496</v>
      </c>
      <c r="D401" s="5">
        <f t="shared" si="41"/>
        <v>3964215.3355122763</v>
      </c>
      <c r="E401" s="5">
        <f t="shared" si="45"/>
        <v>472219.28381388704</v>
      </c>
      <c r="F401" s="15">
        <f t="shared" si="42"/>
        <v>36.134819806004842</v>
      </c>
      <c r="G401">
        <f t="shared" si="43"/>
        <v>42.116745330051032</v>
      </c>
      <c r="H401">
        <f t="shared" si="44"/>
        <v>-60.475478725747848</v>
      </c>
      <c r="I401" s="15">
        <f t="shared" si="46"/>
        <v>17.776086410308025</v>
      </c>
      <c r="J401" s="5">
        <f xml:space="preserve"> 'INB Plot'!$C$16*($G$2 - I401)</f>
        <v>9016903.0149837229</v>
      </c>
      <c r="K401" s="5">
        <f xml:space="preserve"> 'INB Plot'!$C$17 + A401*'INB Plot'!$C$18</f>
        <v>6010000</v>
      </c>
      <c r="L401" s="5">
        <f t="shared" si="47"/>
        <v>3006903.0149837229</v>
      </c>
    </row>
    <row r="402" spans="1:12" x14ac:dyDescent="0.3">
      <c r="A402">
        <f>'INB Plot'!$C$28 + (ROW() - 52)*'INB Plot'!$C$29</f>
        <v>1875</v>
      </c>
      <c r="B402">
        <f xml:space="preserve"> ROUND('INB Plot'!$C$26*A402,0)</f>
        <v>375</v>
      </c>
      <c r="C402">
        <f t="shared" si="40"/>
        <v>1500</v>
      </c>
      <c r="D402" s="5">
        <f t="shared" si="41"/>
        <v>3962968.7269162033</v>
      </c>
      <c r="E402" s="5">
        <f t="shared" si="45"/>
        <v>470962.0059486588</v>
      </c>
      <c r="F402" s="15">
        <f t="shared" si="42"/>
        <v>36.049947767271902</v>
      </c>
      <c r="G402">
        <f t="shared" si="43"/>
        <v>42.200914807337682</v>
      </c>
      <c r="H402">
        <f t="shared" si="44"/>
        <v>-60.515212608440947</v>
      </c>
      <c r="I402" s="15">
        <f t="shared" si="46"/>
        <v>17.735649966168637</v>
      </c>
      <c r="J402" s="5">
        <f xml:space="preserve"> 'INB Plot'!$C$16*($G$2 - I402)</f>
        <v>9022968.481604632</v>
      </c>
      <c r="K402" s="5">
        <f xml:space="preserve"> 'INB Plot'!$C$17 + A402*'INB Plot'!$C$18</f>
        <v>6025000</v>
      </c>
      <c r="L402" s="5">
        <f t="shared" si="47"/>
        <v>2997968.481604632</v>
      </c>
    </row>
    <row r="403" spans="1:12" x14ac:dyDescent="0.3">
      <c r="A403">
        <f>'INB Plot'!$C$28 + (ROW() - 52)*'INB Plot'!$C$29</f>
        <v>1880</v>
      </c>
      <c r="B403">
        <f xml:space="preserve"> ROUND('INB Plot'!$C$26*A403,0)</f>
        <v>376</v>
      </c>
      <c r="C403">
        <f t="shared" si="40"/>
        <v>1504</v>
      </c>
      <c r="D403" s="5">
        <f t="shared" si="41"/>
        <v>3961728.7492169179</v>
      </c>
      <c r="E403" s="5">
        <f t="shared" si="45"/>
        <v>469711.40528484143</v>
      </c>
      <c r="F403" s="15">
        <f t="shared" si="42"/>
        <v>35.965473388909892</v>
      </c>
      <c r="G403">
        <f t="shared" si="43"/>
        <v>42.28468912275909</v>
      </c>
      <c r="H403">
        <f t="shared" si="44"/>
        <v>-60.554766397263194</v>
      </c>
      <c r="I403" s="15">
        <f t="shared" si="46"/>
        <v>17.695396114405781</v>
      </c>
      <c r="J403" s="5">
        <f xml:space="preserve"> 'INB Plot'!$C$16*($G$2 - I403)</f>
        <v>9029006.5593690593</v>
      </c>
      <c r="K403" s="5">
        <f xml:space="preserve"> 'INB Plot'!$C$17 + A403*'INB Plot'!$C$18</f>
        <v>6040000</v>
      </c>
      <c r="L403" s="5">
        <f t="shared" si="47"/>
        <v>2989006.5593690593</v>
      </c>
    </row>
    <row r="404" spans="1:12" x14ac:dyDescent="0.3">
      <c r="A404">
        <f>'INB Plot'!$C$28 + (ROW() - 52)*'INB Plot'!$C$29</f>
        <v>1885</v>
      </c>
      <c r="B404">
        <f xml:space="preserve"> ROUND('INB Plot'!$C$26*A404,0)</f>
        <v>377</v>
      </c>
      <c r="C404">
        <f t="shared" si="40"/>
        <v>1508</v>
      </c>
      <c r="D404" s="5">
        <f t="shared" si="41"/>
        <v>3960495.3496486628</v>
      </c>
      <c r="E404" s="5">
        <f t="shared" si="45"/>
        <v>468467.42877093557</v>
      </c>
      <c r="F404" s="15">
        <f t="shared" si="42"/>
        <v>35.881393883388554</v>
      </c>
      <c r="G404">
        <f t="shared" si="43"/>
        <v>42.36807105262821</v>
      </c>
      <c r="H404">
        <f t="shared" si="44"/>
        <v>-60.594141307417317</v>
      </c>
      <c r="I404" s="15">
        <f t="shared" si="46"/>
        <v>17.655323628599447</v>
      </c>
      <c r="J404" s="5">
        <f xml:space="preserve"> 'INB Plot'!$C$16*($G$2 - I404)</f>
        <v>9035017.4322400093</v>
      </c>
      <c r="K404" s="5">
        <f xml:space="preserve"> 'INB Plot'!$C$17 + A404*'INB Plot'!$C$18</f>
        <v>6055000</v>
      </c>
      <c r="L404" s="5">
        <f t="shared" si="47"/>
        <v>2980017.4322400093</v>
      </c>
    </row>
    <row r="405" spans="1:12" x14ac:dyDescent="0.3">
      <c r="A405">
        <f>'INB Plot'!$C$28 + (ROW() - 52)*'INB Plot'!$C$29</f>
        <v>1890</v>
      </c>
      <c r="B405">
        <f xml:space="preserve"> ROUND('INB Plot'!$C$26*A405,0)</f>
        <v>378</v>
      </c>
      <c r="C405">
        <f t="shared" si="40"/>
        <v>1512</v>
      </c>
      <c r="D405" s="5">
        <f t="shared" si="41"/>
        <v>3959268.4760040501</v>
      </c>
      <c r="E405" s="5">
        <f t="shared" si="45"/>
        <v>467230.02391596255</v>
      </c>
      <c r="F405" s="15">
        <f t="shared" si="42"/>
        <v>35.797706489162572</v>
      </c>
      <c r="G405">
        <f t="shared" si="43"/>
        <v>42.451063347310964</v>
      </c>
      <c r="H405">
        <f t="shared" si="44"/>
        <v>-60.633338543265211</v>
      </c>
      <c r="I405" s="15">
        <f t="shared" si="46"/>
        <v>17.615431293208331</v>
      </c>
      <c r="J405" s="5">
        <f xml:space="preserve"> 'INB Plot'!$C$16*($G$2 - I405)</f>
        <v>9041001.2825486772</v>
      </c>
      <c r="K405" s="5">
        <f xml:space="preserve"> 'INB Plot'!$C$17 + A405*'INB Plot'!$C$18</f>
        <v>6070000</v>
      </c>
      <c r="L405" s="5">
        <f t="shared" si="47"/>
        <v>2971001.2825486772</v>
      </c>
    </row>
    <row r="406" spans="1:12" x14ac:dyDescent="0.3">
      <c r="A406">
        <f>'INB Plot'!$C$28 + (ROW() - 52)*'INB Plot'!$C$29</f>
        <v>1895</v>
      </c>
      <c r="B406">
        <f xml:space="preserve"> ROUND('INB Plot'!$C$26*A406,0)</f>
        <v>379</v>
      </c>
      <c r="C406">
        <f t="shared" si="40"/>
        <v>1516</v>
      </c>
      <c r="D406" s="5">
        <f t="shared" si="41"/>
        <v>3958048.076626691</v>
      </c>
      <c r="E406" s="5">
        <f t="shared" si="45"/>
        <v>465999.1387820805</v>
      </c>
      <c r="F406" s="15">
        <f t="shared" si="42"/>
        <v>35.71440847036957</v>
      </c>
      <c r="G406">
        <f t="shared" si="43"/>
        <v>42.533668731529048</v>
      </c>
      <c r="H406">
        <f t="shared" si="44"/>
        <v>-60.67235929844739</v>
      </c>
      <c r="I406" s="15">
        <f t="shared" si="46"/>
        <v>17.575717903451221</v>
      </c>
      <c r="J406" s="5">
        <f xml:space="preserve"> 'INB Plot'!$C$16*($G$2 - I406)</f>
        <v>9046958.2910122443</v>
      </c>
      <c r="K406" s="5">
        <f xml:space="preserve"> 'INB Plot'!$C$17 + A406*'INB Plot'!$C$18</f>
        <v>6085000</v>
      </c>
      <c r="L406" s="5">
        <f t="shared" si="47"/>
        <v>2961958.2910122443</v>
      </c>
    </row>
    <row r="407" spans="1:12" x14ac:dyDescent="0.3">
      <c r="A407">
        <f>'INB Plot'!$C$28 + (ROW() - 52)*'INB Plot'!$C$29</f>
        <v>1900</v>
      </c>
      <c r="B407">
        <f xml:space="preserve"> ROUND('INB Plot'!$C$26*A407,0)</f>
        <v>380</v>
      </c>
      <c r="C407" s="13">
        <f t="shared" si="40"/>
        <v>1520</v>
      </c>
      <c r="D407" s="16">
        <f t="shared" si="41"/>
        <v>3956834.1004039487</v>
      </c>
      <c r="E407" s="16">
        <f t="shared" si="45"/>
        <v>464774.72197731765</v>
      </c>
      <c r="F407" s="17">
        <f t="shared" si="42"/>
        <v>35.631497116532373</v>
      </c>
      <c r="G407" s="13">
        <f t="shared" si="43"/>
        <v>42.615889904657791</v>
      </c>
      <c r="H407" s="13">
        <f t="shared" si="44"/>
        <v>-60.711204756000882</v>
      </c>
      <c r="I407" s="17">
        <f t="shared" si="46"/>
        <v>17.536182265189282</v>
      </c>
      <c r="J407" s="5">
        <f xml:space="preserve"> 'INB Plot'!$C$16*($G$2 - I407)</f>
        <v>9052888.6367515344</v>
      </c>
      <c r="K407" s="5">
        <f xml:space="preserve"> 'INB Plot'!$C$17 + A407*'INB Plot'!$C$18</f>
        <v>6100000</v>
      </c>
      <c r="L407" s="5">
        <f t="shared" si="47"/>
        <v>2952888.6367515344</v>
      </c>
    </row>
    <row r="408" spans="1:12" x14ac:dyDescent="0.3">
      <c r="A408">
        <f>'INB Plot'!$C$28 + (ROW() - 52)*'INB Plot'!$C$29</f>
        <v>1905</v>
      </c>
      <c r="B408">
        <f xml:space="preserve"> ROUND('INB Plot'!$C$26*A408,0)</f>
        <v>381</v>
      </c>
      <c r="C408">
        <f t="shared" ref="C408:C471" si="48" xml:space="preserve"> A408 - B408</f>
        <v>1524</v>
      </c>
      <c r="D408" s="5">
        <f t="shared" si="41"/>
        <v>3955626.4967598049</v>
      </c>
      <c r="E408" s="5">
        <f t="shared" si="45"/>
        <v>463556.72264841991</v>
      </c>
      <c r="F408" s="15">
        <f t="shared" si="42"/>
        <v>35.548969742265321</v>
      </c>
      <c r="G408">
        <f t="shared" si="43"/>
        <v>42.697729541020209</v>
      </c>
      <c r="H408">
        <f t="shared" si="44"/>
        <v>-60.74987608847627</v>
      </c>
      <c r="I408" s="15">
        <f t="shared" si="46"/>
        <v>17.496823194809252</v>
      </c>
      <c r="J408" s="5">
        <f xml:space="preserve"> 'INB Plot'!$C$16*($G$2 - I408)</f>
        <v>9058792.4973085392</v>
      </c>
      <c r="K408" s="5">
        <f xml:space="preserve"> 'INB Plot'!$C$17 + A408*'INB Plot'!$C$18</f>
        <v>6115000</v>
      </c>
      <c r="L408" s="5">
        <f t="shared" si="47"/>
        <v>2943792.4973085392</v>
      </c>
    </row>
    <row r="409" spans="1:12" x14ac:dyDescent="0.3">
      <c r="A409">
        <f>'INB Plot'!$C$28 + (ROW() - 52)*'INB Plot'!$C$29</f>
        <v>1910</v>
      </c>
      <c r="B409">
        <f xml:space="preserve"> ROUND('INB Plot'!$C$26*A409,0)</f>
        <v>382</v>
      </c>
      <c r="C409">
        <f t="shared" si="48"/>
        <v>1528</v>
      </c>
      <c r="D409" s="5">
        <f t="shared" si="41"/>
        <v>3954425.2156478283</v>
      </c>
      <c r="E409" s="5">
        <f t="shared" si="45"/>
        <v>462345.09047381004</v>
      </c>
      <c r="F409" s="15">
        <f t="shared" si="42"/>
        <v>35.466823686984704</v>
      </c>
      <c r="G409">
        <f t="shared" si="43"/>
        <v>42.77919029017724</v>
      </c>
      <c r="H409">
        <f t="shared" si="44"/>
        <v>-60.788374458052488</v>
      </c>
      <c r="I409" s="15">
        <f t="shared" si="46"/>
        <v>17.457639519109449</v>
      </c>
      <c r="J409" s="5">
        <f xml:space="preserve"> 'INB Plot'!$C$16*($G$2 - I409)</f>
        <v>9064670.04866351</v>
      </c>
      <c r="K409" s="5">
        <f xml:space="preserve"> 'INB Plot'!$C$17 + A409*'INB Plot'!$C$18</f>
        <v>6130000</v>
      </c>
      <c r="L409" s="5">
        <f t="shared" si="47"/>
        <v>2934670.04866351</v>
      </c>
    </row>
    <row r="410" spans="1:12" x14ac:dyDescent="0.3">
      <c r="A410">
        <f>'INB Plot'!$C$28 + (ROW() - 52)*'INB Plot'!$C$29</f>
        <v>1915</v>
      </c>
      <c r="B410">
        <f xml:space="preserve"> ROUND('INB Plot'!$C$26*A410,0)</f>
        <v>383</v>
      </c>
      <c r="C410">
        <f t="shared" si="48"/>
        <v>1532</v>
      </c>
      <c r="D410" s="5">
        <f t="shared" si="41"/>
        <v>3953230.20754427</v>
      </c>
      <c r="E410" s="5">
        <f t="shared" si="45"/>
        <v>461139.77565665753</v>
      </c>
      <c r="F410" s="15">
        <f t="shared" si="42"/>
        <v>35.385056314623192</v>
      </c>
      <c r="G410">
        <f t="shared" si="43"/>
        <v>42.860274777213505</v>
      </c>
      <c r="H410">
        <f t="shared" si="44"/>
        <v>-60.826701016650929</v>
      </c>
      <c r="I410" s="15">
        <f t="shared" si="46"/>
        <v>17.418630075185774</v>
      </c>
      <c r="J410" s="5">
        <f xml:space="preserve"> 'INB Plot'!$C$16*($G$2 - I410)</f>
        <v>9070521.4652520604</v>
      </c>
      <c r="K410" s="5">
        <f xml:space="preserve"> 'INB Plot'!$C$17 + A410*'INB Plot'!$C$18</f>
        <v>6145000</v>
      </c>
      <c r="L410" s="5">
        <f t="shared" si="47"/>
        <v>2925521.4652520604</v>
      </c>
    </row>
    <row r="411" spans="1:12" x14ac:dyDescent="0.3">
      <c r="A411">
        <f>'INB Plot'!$C$28 + (ROW() - 52)*'INB Plot'!$C$29</f>
        <v>1920</v>
      </c>
      <c r="B411">
        <f xml:space="preserve"> ROUND('INB Plot'!$C$26*A411,0)</f>
        <v>384</v>
      </c>
      <c r="C411">
        <f t="shared" si="48"/>
        <v>1536</v>
      </c>
      <c r="D411" s="5">
        <f t="shared" si="41"/>
        <v>3952041.4234412503</v>
      </c>
      <c r="E411" s="5">
        <f t="shared" si="45"/>
        <v>459940.72891805659</v>
      </c>
      <c r="F411" s="15">
        <f t="shared" si="42"/>
        <v>35.303665013348187</v>
      </c>
      <c r="G411">
        <f t="shared" si="43"/>
        <v>42.940985603019129</v>
      </c>
      <c r="H411">
        <f t="shared" si="44"/>
        <v>-60.864856906046754</v>
      </c>
      <c r="I411" s="15">
        <f t="shared" si="46"/>
        <v>17.37979371032057</v>
      </c>
      <c r="J411" s="5">
        <f xml:space="preserve"> 'INB Plot'!$C$16*($G$2 - I411)</f>
        <v>9076346.919981841</v>
      </c>
      <c r="K411" s="5">
        <f xml:space="preserve"> 'INB Plot'!$C$17 + A411*'INB Plot'!$C$18</f>
        <v>6160000</v>
      </c>
      <c r="L411" s="5">
        <f t="shared" si="47"/>
        <v>2916346.919981841</v>
      </c>
    </row>
    <row r="412" spans="1:12" x14ac:dyDescent="0.3">
      <c r="A412">
        <f>'INB Plot'!$C$28 + (ROW() - 52)*'INB Plot'!$C$29</f>
        <v>1925</v>
      </c>
      <c r="B412">
        <f xml:space="preserve"> ROUND('INB Plot'!$C$26*A412,0)</f>
        <v>385</v>
      </c>
      <c r="C412">
        <f t="shared" si="48"/>
        <v>1540</v>
      </c>
      <c r="D412" s="5">
        <f t="shared" si="41"/>
        <v>3950858.8148400653</v>
      </c>
      <c r="E412" s="5">
        <f t="shared" si="45"/>
        <v>458747.90149030951</v>
      </c>
      <c r="F412" s="15">
        <f t="shared" si="42"/>
        <v>35.222647195283983</v>
      </c>
      <c r="G412">
        <f t="shared" si="43"/>
        <v>43.021325344568226</v>
      </c>
      <c r="H412">
        <f t="shared" si="44"/>
        <v>-60.902843257980464</v>
      </c>
      <c r="I412" s="15">
        <f t="shared" si="46"/>
        <v>17.341129281871744</v>
      </c>
      <c r="J412" s="5">
        <f xml:space="preserve"> 'INB Plot'!$C$16*($G$2 - I412)</f>
        <v>9082146.5842491649</v>
      </c>
      <c r="K412" s="5">
        <f xml:space="preserve"> 'INB Plot'!$C$17 + A412*'INB Plot'!$C$18</f>
        <v>6175000</v>
      </c>
      <c r="L412" s="5">
        <f t="shared" si="47"/>
        <v>2907146.5842491649</v>
      </c>
    </row>
    <row r="413" spans="1:12" x14ac:dyDescent="0.3">
      <c r="A413">
        <f>'INB Plot'!$C$28 + (ROW() - 52)*'INB Plot'!$C$29</f>
        <v>1930</v>
      </c>
      <c r="B413">
        <f xml:space="preserve"> ROUND('INB Plot'!$C$26*A413,0)</f>
        <v>386</v>
      </c>
      <c r="C413">
        <f t="shared" si="48"/>
        <v>1544</v>
      </c>
      <c r="D413" s="5">
        <f t="shared" si="41"/>
        <v>3949682.3337445855</v>
      </c>
      <c r="E413" s="5">
        <f t="shared" si="45"/>
        <v>457561.2451103155</v>
      </c>
      <c r="F413" s="15">
        <f t="shared" si="42"/>
        <v>35.142000296237946</v>
      </c>
      <c r="G413">
        <f t="shared" si="43"/>
        <v>43.101296555192704</v>
      </c>
      <c r="H413">
        <f t="shared" si="44"/>
        <v>-60.940661194266426</v>
      </c>
      <c r="I413" s="15">
        <f t="shared" si="46"/>
        <v>17.302635657164217</v>
      </c>
      <c r="J413" s="5">
        <f xml:space="preserve"> 'INB Plot'!$C$16*($G$2 - I413)</f>
        <v>9087920.6279552951</v>
      </c>
      <c r="K413" s="5">
        <f xml:space="preserve"> 'INB Plot'!$C$17 + A413*'INB Plot'!$C$18</f>
        <v>6190000</v>
      </c>
      <c r="L413" s="5">
        <f t="shared" si="47"/>
        <v>2897920.6279552951</v>
      </c>
    </row>
    <row r="414" spans="1:12" x14ac:dyDescent="0.3">
      <c r="A414">
        <f>'INB Plot'!$C$28 + (ROW() - 52)*'INB Plot'!$C$29</f>
        <v>1935</v>
      </c>
      <c r="B414">
        <f xml:space="preserve"> ROUND('INB Plot'!$C$26*A414,0)</f>
        <v>387</v>
      </c>
      <c r="C414">
        <f t="shared" si="48"/>
        <v>1548</v>
      </c>
      <c r="D414" s="5">
        <f t="shared" si="41"/>
        <v>3948511.9326547673</v>
      </c>
      <c r="E414" s="5">
        <f t="shared" si="45"/>
        <v>456380.71201306087</v>
      </c>
      <c r="F414" s="15">
        <f t="shared" si="42"/>
        <v>35.061721775430144</v>
      </c>
      <c r="G414">
        <f t="shared" si="43"/>
        <v>43.180901764853303</v>
      </c>
      <c r="H414">
        <f t="shared" si="44"/>
        <v>-60.978311826901148</v>
      </c>
      <c r="I414" s="15">
        <f t="shared" si="46"/>
        <v>17.264311713382298</v>
      </c>
      <c r="J414" s="5">
        <f xml:space="preserve"> 'INB Plot'!$C$16*($G$2 - I414)</f>
        <v>9093669.2195225824</v>
      </c>
      <c r="K414" s="5">
        <f xml:space="preserve"> 'INB Plot'!$C$17 + A414*'INB Plot'!$C$18</f>
        <v>6205000</v>
      </c>
      <c r="L414" s="5">
        <f t="shared" si="47"/>
        <v>2888669.2195225824</v>
      </c>
    </row>
    <row r="415" spans="1:12" x14ac:dyDescent="0.3">
      <c r="A415">
        <f>'INB Plot'!$C$28 + (ROW() - 52)*'INB Plot'!$C$29</f>
        <v>1940</v>
      </c>
      <c r="B415">
        <f xml:space="preserve"> ROUND('INB Plot'!$C$26*A415,0)</f>
        <v>388</v>
      </c>
      <c r="C415">
        <f t="shared" si="48"/>
        <v>1552</v>
      </c>
      <c r="D415" s="5">
        <f t="shared" si="41"/>
        <v>3947347.5645602569</v>
      </c>
      <c r="E415" s="5">
        <f t="shared" si="45"/>
        <v>455206.2549252102</v>
      </c>
      <c r="F415" s="15">
        <f t="shared" si="42"/>
        <v>34.981809115226923</v>
      </c>
      <c r="G415">
        <f t="shared" si="43"/>
        <v>43.260143480405901</v>
      </c>
      <c r="H415">
        <f t="shared" si="44"/>
        <v>-61.015796258169189</v>
      </c>
      <c r="I415" s="15">
        <f t="shared" si="46"/>
        <v>17.226156337463635</v>
      </c>
      <c r="J415" s="5">
        <f xml:space="preserve"> 'INB Plot'!$C$16*($G$2 - I415)</f>
        <v>9099392.5259103812</v>
      </c>
      <c r="K415" s="5">
        <f xml:space="preserve"> 'INB Plot'!$C$17 + A415*'INB Plot'!$C$18</f>
        <v>6220000</v>
      </c>
      <c r="L415" s="5">
        <f t="shared" si="47"/>
        <v>2879392.5259103812</v>
      </c>
    </row>
    <row r="416" spans="1:12" x14ac:dyDescent="0.3">
      <c r="A416">
        <f>'INB Plot'!$C$28 + (ROW() - 52)*'INB Plot'!$C$29</f>
        <v>1945</v>
      </c>
      <c r="B416">
        <f xml:space="preserve"> ROUND('INB Plot'!$C$26*A416,0)</f>
        <v>389</v>
      </c>
      <c r="C416">
        <f t="shared" si="48"/>
        <v>1556</v>
      </c>
      <c r="D416" s="5">
        <f t="shared" si="41"/>
        <v>3946189.1829340989</v>
      </c>
      <c r="E416" s="5">
        <f t="shared" si="45"/>
        <v>454037.82705879596</v>
      </c>
      <c r="F416" s="15">
        <f t="shared" si="42"/>
        <v>34.902259820878008</v>
      </c>
      <c r="G416">
        <f t="shared" si="43"/>
        <v>43.339024185864815</v>
      </c>
      <c r="H416">
        <f t="shared" si="44"/>
        <v>-61.053115580749477</v>
      </c>
      <c r="I416" s="15">
        <f t="shared" si="46"/>
        <v>17.188168425993354</v>
      </c>
      <c r="J416" s="5">
        <f xml:space="preserve"> 'INB Plot'!$C$16*($G$2 - I416)</f>
        <v>9105090.7126309238</v>
      </c>
      <c r="K416" s="5">
        <f xml:space="preserve"> 'INB Plot'!$C$17 + A416*'INB Plot'!$C$18</f>
        <v>6235000</v>
      </c>
      <c r="L416" s="5">
        <f t="shared" si="47"/>
        <v>2870090.7126309238</v>
      </c>
    </row>
    <row r="417" spans="1:12" x14ac:dyDescent="0.3">
      <c r="A417">
        <f>'INB Plot'!$C$28 + (ROW() - 52)*'INB Plot'!$C$29</f>
        <v>1950</v>
      </c>
      <c r="B417">
        <f xml:space="preserve"> ROUND('INB Plot'!$C$26*A417,0)</f>
        <v>390</v>
      </c>
      <c r="C417">
        <f t="shared" si="48"/>
        <v>1560</v>
      </c>
      <c r="D417" s="5">
        <f t="shared" si="41"/>
        <v>3945036.7417265372</v>
      </c>
      <c r="E417" s="5">
        <f t="shared" si="45"/>
        <v>452875.38210500532</v>
      </c>
      <c r="F417" s="15">
        <f t="shared" si="42"/>
        <v>34.823071420257094</v>
      </c>
      <c r="G417">
        <f t="shared" si="43"/>
        <v>43.417546342662519</v>
      </c>
      <c r="H417">
        <f t="shared" si="44"/>
        <v>-61.090270877817204</v>
      </c>
      <c r="I417" s="15">
        <f t="shared" si="46"/>
        <v>17.150346885102408</v>
      </c>
      <c r="J417" s="5">
        <f xml:space="preserve"> 'INB Plot'!$C$16*($G$2 - I417)</f>
        <v>9110763.9437645655</v>
      </c>
      <c r="K417" s="5">
        <f xml:space="preserve"> 'INB Plot'!$C$17 + A417*'INB Plot'!$C$18</f>
        <v>6250000</v>
      </c>
      <c r="L417" s="5">
        <f t="shared" si="47"/>
        <v>2860763.9437645655</v>
      </c>
    </row>
    <row r="418" spans="1:12" x14ac:dyDescent="0.3">
      <c r="A418">
        <f>'INB Plot'!$C$28 + (ROW() - 52)*'INB Plot'!$C$29</f>
        <v>1955</v>
      </c>
      <c r="B418">
        <f xml:space="preserve"> ROUND('INB Plot'!$C$26*A418,0)</f>
        <v>391</v>
      </c>
      <c r="C418">
        <f t="shared" si="48"/>
        <v>1564</v>
      </c>
      <c r="D418" s="5">
        <f t="shared" si="41"/>
        <v>3943890.1953589115</v>
      </c>
      <c r="E418" s="5">
        <f t="shared" si="45"/>
        <v>451718.87422806211</v>
      </c>
      <c r="F418" s="15">
        <f t="shared" si="42"/>
        <v>34.744241463606187</v>
      </c>
      <c r="G418">
        <f t="shared" si="43"/>
        <v>43.495712389905606</v>
      </c>
      <c r="H418">
        <f t="shared" si="44"/>
        <v>-61.12726322314785</v>
      </c>
      <c r="I418" s="15">
        <f t="shared" si="46"/>
        <v>17.112690630363943</v>
      </c>
      <c r="J418" s="5">
        <f xml:space="preserve"> 'INB Plot'!$C$16*($G$2 - I418)</f>
        <v>9116412.381975336</v>
      </c>
      <c r="K418" s="5">
        <f xml:space="preserve"> 'INB Plot'!$C$17 + A418*'INB Plot'!$C$18</f>
        <v>6265000</v>
      </c>
      <c r="L418" s="5">
        <f t="shared" si="47"/>
        <v>2851412.381975336</v>
      </c>
    </row>
    <row r="419" spans="1:12" x14ac:dyDescent="0.3">
      <c r="A419">
        <f>'INB Plot'!$C$28 + (ROW() - 52)*'INB Plot'!$C$29</f>
        <v>1960</v>
      </c>
      <c r="B419">
        <f xml:space="preserve"> ROUND('INB Plot'!$C$26*A419,0)</f>
        <v>392</v>
      </c>
      <c r="C419">
        <f t="shared" si="48"/>
        <v>1568</v>
      </c>
      <c r="D419" s="5">
        <f t="shared" si="41"/>
        <v>3942749.4987176512</v>
      </c>
      <c r="E419" s="5">
        <f t="shared" si="45"/>
        <v>450568.25805920211</v>
      </c>
      <c r="F419" s="15">
        <f t="shared" si="42"/>
        <v>34.665767523283158</v>
      </c>
      <c r="G419">
        <f t="shared" si="43"/>
        <v>43.573524744627179</v>
      </c>
      <c r="H419">
        <f t="shared" si="44"/>
        <v>-61.164093681217025</v>
      </c>
      <c r="I419" s="15">
        <f t="shared" si="46"/>
        <v>17.075198586693318</v>
      </c>
      <c r="J419" s="5">
        <f xml:space="preserve"> 'INB Plot'!$C$16*($G$2 - I419)</f>
        <v>9122036.18852593</v>
      </c>
      <c r="K419" s="5">
        <f xml:space="preserve"> 'INB Plot'!$C$17 + A419*'INB Plot'!$C$18</f>
        <v>6280000</v>
      </c>
      <c r="L419" s="5">
        <f t="shared" si="47"/>
        <v>2842036.18852593</v>
      </c>
    </row>
    <row r="420" spans="1:12" x14ac:dyDescent="0.3">
      <c r="A420">
        <f>'INB Plot'!$C$28 + (ROW() - 52)*'INB Plot'!$C$29</f>
        <v>1965</v>
      </c>
      <c r="B420">
        <f xml:space="preserve"> ROUND('INB Plot'!$C$26*A420,0)</f>
        <v>393</v>
      </c>
      <c r="C420">
        <f t="shared" si="48"/>
        <v>1572</v>
      </c>
      <c r="D420" s="5">
        <f t="shared" si="41"/>
        <v>3941614.6071483567</v>
      </c>
      <c r="E420" s="5">
        <f t="shared" si="45"/>
        <v>449423.48869074014</v>
      </c>
      <c r="F420" s="15">
        <f t="shared" si="42"/>
        <v>34.587647193512815</v>
      </c>
      <c r="G420">
        <f t="shared" si="43"/>
        <v>43.650985802036331</v>
      </c>
      <c r="H420">
        <f t="shared" si="44"/>
        <v>-61.200763307301315</v>
      </c>
      <c r="I420" s="15">
        <f t="shared" si="46"/>
        <v>17.037869688247838</v>
      </c>
      <c r="J420" s="5">
        <f xml:space="preserve"> 'INB Plot'!$C$16*($G$2 - I420)</f>
        <v>9127635.523292752</v>
      </c>
      <c r="K420" s="5">
        <f xml:space="preserve"> 'INB Plot'!$C$17 + A420*'INB Plot'!$C$18</f>
        <v>6295000</v>
      </c>
      <c r="L420" s="5">
        <f t="shared" si="47"/>
        <v>2832635.523292752</v>
      </c>
    </row>
    <row r="421" spans="1:12" x14ac:dyDescent="0.3">
      <c r="A421">
        <f>'INB Plot'!$C$28 + (ROW() - 52)*'INB Plot'!$C$29</f>
        <v>1970</v>
      </c>
      <c r="B421">
        <f xml:space="preserve"> ROUND('INB Plot'!$C$26*A421,0)</f>
        <v>394</v>
      </c>
      <c r="C421">
        <f t="shared" si="48"/>
        <v>1576</v>
      </c>
      <c r="D421" s="5">
        <f t="shared" si="41"/>
        <v>3940485.4764499725</v>
      </c>
      <c r="E421" s="5">
        <f t="shared" si="45"/>
        <v>448284.52167022775</v>
      </c>
      <c r="F421" s="15">
        <f t="shared" si="42"/>
        <v>34.509878090141406</v>
      </c>
      <c r="G421">
        <f t="shared" si="43"/>
        <v>43.728097935763429</v>
      </c>
      <c r="H421">
        <f t="shared" si="44"/>
        <v>-61.237273147575848</v>
      </c>
      <c r="I421" s="15">
        <f t="shared" si="46"/>
        <v>17.00070287832898</v>
      </c>
      <c r="J421" s="5">
        <f xml:space="preserve"> 'INB Plot'!$C$16*($G$2 - I421)</f>
        <v>9133210.5447805803</v>
      </c>
      <c r="K421" s="5">
        <f xml:space="preserve"> 'INB Plot'!$C$17 + A421*'INB Plot'!$C$18</f>
        <v>6310000</v>
      </c>
      <c r="L421" s="5">
        <f t="shared" si="47"/>
        <v>2823210.5447805803</v>
      </c>
    </row>
    <row r="422" spans="1:12" x14ac:dyDescent="0.3">
      <c r="A422">
        <f>'INB Plot'!$C$28 + (ROW() - 52)*'INB Plot'!$C$29</f>
        <v>1975</v>
      </c>
      <c r="B422">
        <f xml:space="preserve"> ROUND('INB Plot'!$C$26*A422,0)</f>
        <v>395</v>
      </c>
      <c r="C422">
        <f t="shared" si="48"/>
        <v>1580</v>
      </c>
      <c r="D422" s="5">
        <f t="shared" si="41"/>
        <v>3939362.0628690482</v>
      </c>
      <c r="E422" s="5">
        <f t="shared" si="45"/>
        <v>447151.31299469934</v>
      </c>
      <c r="F422" s="15">
        <f t="shared" si="42"/>
        <v>34.432457850394243</v>
      </c>
      <c r="G422">
        <f t="shared" si="43"/>
        <v>43.804863498102947</v>
      </c>
      <c r="H422">
        <f t="shared" si="44"/>
        <v>-61.27362423921258</v>
      </c>
      <c r="I422" s="15">
        <f t="shared" si="46"/>
        <v>16.96369710928461</v>
      </c>
      <c r="J422" s="5">
        <f xml:space="preserve"> 'INB Plot'!$C$16*($G$2 - I422)</f>
        <v>9138761.4101372361</v>
      </c>
      <c r="K422" s="5">
        <f xml:space="preserve"> 'INB Plot'!$C$17 + A422*'INB Plot'!$C$18</f>
        <v>6325000</v>
      </c>
      <c r="L422" s="5">
        <f t="shared" si="47"/>
        <v>2813761.4101372361</v>
      </c>
    </row>
    <row r="423" spans="1:12" x14ac:dyDescent="0.3">
      <c r="A423">
        <f>'INB Plot'!$C$28 + (ROW() - 52)*'INB Plot'!$C$29</f>
        <v>1980</v>
      </c>
      <c r="B423">
        <f xml:space="preserve"> ROUND('INB Plot'!$C$26*A423,0)</f>
        <v>396</v>
      </c>
      <c r="C423">
        <f t="shared" si="48"/>
        <v>1584</v>
      </c>
      <c r="D423" s="5">
        <f t="shared" si="41"/>
        <v>3938244.3230940881</v>
      </c>
      <c r="E423" s="5">
        <f t="shared" si="45"/>
        <v>446023.81910500501</v>
      </c>
      <c r="F423" s="15">
        <f t="shared" si="42"/>
        <v>34.355384132636722</v>
      </c>
      <c r="G423">
        <f t="shared" si="43"/>
        <v>43.88128482025266</v>
      </c>
      <c r="H423">
        <f t="shared" si="44"/>
        <v>-61.309817610474823</v>
      </c>
      <c r="I423" s="15">
        <f t="shared" si="46"/>
        <v>16.926851342414551</v>
      </c>
      <c r="J423" s="5">
        <f xml:space="preserve"> 'INB Plot'!$C$16*($G$2 - I423)</f>
        <v>9144288.2751677446</v>
      </c>
      <c r="K423" s="5">
        <f xml:space="preserve"> 'INB Plot'!$C$17 + A423*'INB Plot'!$C$18</f>
        <v>6340000</v>
      </c>
      <c r="L423" s="5">
        <f t="shared" si="47"/>
        <v>2804288.2751677446</v>
      </c>
    </row>
    <row r="424" spans="1:12" x14ac:dyDescent="0.3">
      <c r="A424">
        <f>'INB Plot'!$C$28 + (ROW() - 52)*'INB Plot'!$C$29</f>
        <v>1985</v>
      </c>
      <c r="B424">
        <f xml:space="preserve"> ROUND('INB Plot'!$C$26*A424,0)</f>
        <v>397</v>
      </c>
      <c r="C424">
        <f t="shared" si="48"/>
        <v>1588</v>
      </c>
      <c r="D424" s="5">
        <f t="shared" si="41"/>
        <v>3937132.2142499839</v>
      </c>
      <c r="E424" s="5">
        <f t="shared" si="45"/>
        <v>444901.99688022921</v>
      </c>
      <c r="F424" s="15">
        <f t="shared" si="42"/>
        <v>34.278654616138496</v>
      </c>
      <c r="G424">
        <f t="shared" si="43"/>
        <v>43.957364212549379</v>
      </c>
      <c r="H424">
        <f t="shared" si="44"/>
        <v>-61.345854280814024</v>
      </c>
      <c r="I424" s="15">
        <f t="shared" si="46"/>
        <v>16.890164547873852</v>
      </c>
      <c r="J424" s="5">
        <f xml:space="preserve"> 'INB Plot'!$C$16*($G$2 - I424)</f>
        <v>9149791.294348849</v>
      </c>
      <c r="K424" s="5">
        <f xml:space="preserve"> 'INB Plot'!$C$17 + A424*'INB Plot'!$C$18</f>
        <v>6355000</v>
      </c>
      <c r="L424" s="5">
        <f t="shared" si="47"/>
        <v>2794791.294348849</v>
      </c>
    </row>
    <row r="425" spans="1:12" x14ac:dyDescent="0.3">
      <c r="A425">
        <f>'INB Plot'!$C$28 + (ROW() - 52)*'INB Plot'!$C$29</f>
        <v>1990</v>
      </c>
      <c r="B425">
        <f xml:space="preserve"> ROUND('INB Plot'!$C$26*A425,0)</f>
        <v>398</v>
      </c>
      <c r="C425">
        <f t="shared" si="48"/>
        <v>1592</v>
      </c>
      <c r="D425" s="5">
        <f t="shared" si="41"/>
        <v>3936025.6938925339</v>
      </c>
      <c r="E425" s="5">
        <f t="shared" si="45"/>
        <v>443785.80363219371</v>
      </c>
      <c r="F425" s="15">
        <f t="shared" si="42"/>
        <v>34.20226700084077</v>
      </c>
      <c r="G425">
        <f t="shared" si="43"/>
        <v>44.033103964701837</v>
      </c>
      <c r="H425">
        <f t="shared" si="44"/>
        <v>-61.381735260961563</v>
      </c>
      <c r="I425" s="15">
        <f t="shared" si="46"/>
        <v>16.853635704581052</v>
      </c>
      <c r="J425" s="5">
        <f xml:space="preserve"> 'INB Plot'!$C$16*($G$2 - I425)</f>
        <v>9155270.6208427697</v>
      </c>
      <c r="K425" s="5">
        <f xml:space="preserve"> 'INB Plot'!$C$17 + A425*'INB Plot'!$C$18</f>
        <v>6370000</v>
      </c>
      <c r="L425" s="5">
        <f t="shared" si="47"/>
        <v>2785270.6208427697</v>
      </c>
    </row>
    <row r="426" spans="1:12" x14ac:dyDescent="0.3">
      <c r="A426">
        <f>'INB Plot'!$C$28 + (ROW() - 52)*'INB Plot'!$C$29</f>
        <v>1995</v>
      </c>
      <c r="B426">
        <f xml:space="preserve"> ROUND('INB Plot'!$C$26*A426,0)</f>
        <v>399</v>
      </c>
      <c r="C426">
        <f t="shared" si="48"/>
        <v>1596</v>
      </c>
      <c r="D426" s="5">
        <f t="shared" si="41"/>
        <v>3934924.7200030414</v>
      </c>
      <c r="E426" s="5">
        <f t="shared" si="45"/>
        <v>442675.1971000426</v>
      </c>
      <c r="F426" s="15">
        <f t="shared" si="42"/>
        <v>34.12621900712675</v>
      </c>
      <c r="G426">
        <f t="shared" si="43"/>
        <v>44.108506346020675</v>
      </c>
      <c r="H426">
        <f t="shared" si="44"/>
        <v>-61.417461553022122</v>
      </c>
      <c r="I426" s="15">
        <f t="shared" si="46"/>
        <v>16.817263800125303</v>
      </c>
      <c r="J426" s="5">
        <f xml:space="preserve"> 'INB Plot'!$C$16*($G$2 - I426)</f>
        <v>9160726.4065111317</v>
      </c>
      <c r="K426" s="5">
        <f xml:space="preserve"> 'INB Plot'!$C$17 + A426*'INB Plot'!$C$18</f>
        <v>6385000</v>
      </c>
      <c r="L426" s="5">
        <f t="shared" si="47"/>
        <v>2775726.4065111317</v>
      </c>
    </row>
    <row r="427" spans="1:12" x14ac:dyDescent="0.3">
      <c r="A427">
        <f>'INB Plot'!$C$28 + (ROW() - 52)*'INB Plot'!$C$29</f>
        <v>2000</v>
      </c>
      <c r="B427">
        <f xml:space="preserve"> ROUND('INB Plot'!$C$26*A427,0)</f>
        <v>400</v>
      </c>
      <c r="C427">
        <f t="shared" si="48"/>
        <v>1600</v>
      </c>
      <c r="D427" s="5">
        <f t="shared" si="41"/>
        <v>3933829.2509829961</v>
      </c>
      <c r="E427" s="5">
        <f t="shared" si="45"/>
        <v>441570.13544490846</v>
      </c>
      <c r="F427" s="15">
        <f t="shared" si="42"/>
        <v>34.050508375595101</v>
      </c>
      <c r="G427">
        <f t="shared" si="43"/>
        <v>44.183573605644796</v>
      </c>
      <c r="H427">
        <f t="shared" si="44"/>
        <v>-61.453034150565259</v>
      </c>
      <c r="I427" s="15">
        <f t="shared" si="46"/>
        <v>16.781047830674638</v>
      </c>
      <c r="J427" s="5">
        <f xml:space="preserve"> 'INB Plot'!$C$16*($G$2 - I427)</f>
        <v>9166158.8019287307</v>
      </c>
      <c r="K427" s="5">
        <f xml:space="preserve"> 'INB Plot'!$C$17 + A427*'INB Plot'!$C$18</f>
        <v>6400000</v>
      </c>
      <c r="L427" s="5">
        <f t="shared" si="47"/>
        <v>2766158.8019287307</v>
      </c>
    </row>
    <row r="428" spans="1:12" x14ac:dyDescent="0.3">
      <c r="A428">
        <f>'INB Plot'!$C$28 + (ROW() - 52)*'INB Plot'!$C$29</f>
        <v>2005</v>
      </c>
      <c r="B428">
        <f xml:space="preserve"> ROUND('INB Plot'!$C$26*A428,0)</f>
        <v>401</v>
      </c>
      <c r="C428">
        <f t="shared" si="48"/>
        <v>1604</v>
      </c>
      <c r="D428" s="5">
        <f t="shared" si="41"/>
        <v>3932739.2456488358</v>
      </c>
      <c r="E428" s="5">
        <f t="shared" si="45"/>
        <v>440470.57724465849</v>
      </c>
      <c r="F428" s="15">
        <f t="shared" si="42"/>
        <v>33.97513286683639</v>
      </c>
      <c r="G428">
        <f t="shared" si="43"/>
        <v>44.258307972765039</v>
      </c>
      <c r="H428">
        <f t="shared" si="44"/>
        <v>-61.488454038714281</v>
      </c>
      <c r="I428" s="15">
        <f t="shared" si="46"/>
        <v>16.744986800887148</v>
      </c>
      <c r="J428" s="5">
        <f xml:space="preserve"> 'INB Plot'!$C$16*($G$2 - I428)</f>
        <v>9171567.9563968554</v>
      </c>
      <c r="K428" s="5">
        <f xml:space="preserve"> 'INB Plot'!$C$17 + A428*'INB Plot'!$C$18</f>
        <v>6415000</v>
      </c>
      <c r="L428" s="5">
        <f t="shared" si="47"/>
        <v>2756567.9563968554</v>
      </c>
    </row>
    <row r="429" spans="1:12" x14ac:dyDescent="0.3">
      <c r="A429">
        <f>'INB Plot'!$C$28 + (ROW() - 52)*'INB Plot'!$C$29</f>
        <v>2010</v>
      </c>
      <c r="B429">
        <f xml:space="preserve"> ROUND('INB Plot'!$C$26*A429,0)</f>
        <v>402</v>
      </c>
      <c r="C429">
        <f t="shared" si="48"/>
        <v>1608</v>
      </c>
      <c r="D429" s="5">
        <f t="shared" si="41"/>
        <v>3931654.6632267861</v>
      </c>
      <c r="E429" s="5">
        <f t="shared" si="45"/>
        <v>439376.481488719</v>
      </c>
      <c r="F429" s="15">
        <f t="shared" si="42"/>
        <v>33.900090261212583</v>
      </c>
      <c r="G429">
        <f t="shared" si="43"/>
        <v>44.332711656844907</v>
      </c>
      <c r="H429">
        <f t="shared" si="44"/>
        <v>-61.523722194236285</v>
      </c>
      <c r="I429" s="15">
        <f t="shared" si="46"/>
        <v>16.709079723821205</v>
      </c>
      <c r="J429" s="5">
        <f xml:space="preserve"> 'INB Plot'!$C$16*($G$2 - I429)</f>
        <v>9176954.0179567467</v>
      </c>
      <c r="K429" s="5">
        <f xml:space="preserve"> 'INB Plot'!$C$17 + A429*'INB Plot'!$C$18</f>
        <v>6430000</v>
      </c>
      <c r="L429" s="5">
        <f t="shared" si="47"/>
        <v>2746954.0179567467</v>
      </c>
    </row>
    <row r="430" spans="1:12" x14ac:dyDescent="0.3">
      <c r="A430">
        <f>'INB Plot'!$C$28 + (ROW() - 52)*'INB Plot'!$C$29</f>
        <v>2015</v>
      </c>
      <c r="B430">
        <f xml:space="preserve"> ROUND('INB Plot'!$C$26*A430,0)</f>
        <v>403</v>
      </c>
      <c r="C430">
        <f t="shared" si="48"/>
        <v>1612</v>
      </c>
      <c r="D430" s="5">
        <f t="shared" si="41"/>
        <v>3930575.4633477745</v>
      </c>
      <c r="E430" s="5">
        <f t="shared" si="45"/>
        <v>438287.8075729761</v>
      </c>
      <c r="F430" s="15">
        <f t="shared" si="42"/>
        <v>33.825378358639327</v>
      </c>
      <c r="G430">
        <f t="shared" si="43"/>
        <v>44.406786847838333</v>
      </c>
      <c r="H430">
        <f t="shared" si="44"/>
        <v>-61.558839585629869</v>
      </c>
      <c r="I430" s="15">
        <f t="shared" si="46"/>
        <v>16.673325620847791</v>
      </c>
      <c r="J430" s="5">
        <f xml:space="preserve"> 'INB Plot'!$C$16*($G$2 - I430)</f>
        <v>9182317.1334027592</v>
      </c>
      <c r="K430" s="5">
        <f xml:space="preserve"> 'INB Plot'!$C$17 + A430*'INB Plot'!$C$18</f>
        <v>6445000</v>
      </c>
      <c r="L430" s="5">
        <f t="shared" si="47"/>
        <v>2737317.1334027592</v>
      </c>
    </row>
    <row r="431" spans="1:12" x14ac:dyDescent="0.3">
      <c r="A431">
        <f>'INB Plot'!$C$28 + (ROW() - 52)*'INB Plot'!$C$29</f>
        <v>2020</v>
      </c>
      <c r="B431">
        <f xml:space="preserve"> ROUND('INB Plot'!$C$26*A431,0)</f>
        <v>404</v>
      </c>
      <c r="C431">
        <f t="shared" si="48"/>
        <v>1616</v>
      </c>
      <c r="D431" s="5">
        <f t="shared" si="41"/>
        <v>3929501.6060424205</v>
      </c>
      <c r="E431" s="5">
        <f t="shared" si="45"/>
        <v>437204.51529475325</v>
      </c>
      <c r="F431" s="15">
        <f t="shared" si="42"/>
        <v>33.750994978371217</v>
      </c>
      <c r="G431">
        <f t="shared" si="43"/>
        <v>44.480535716404489</v>
      </c>
      <c r="H431">
        <f t="shared" si="44"/>
        <v>-61.593807173211815</v>
      </c>
      <c r="I431" s="15">
        <f t="shared" si="46"/>
        <v>16.637723521563885</v>
      </c>
      <c r="J431" s="5">
        <f xml:space="preserve"> 'INB Plot'!$C$16*($G$2 - I431)</f>
        <v>9187657.4482953437</v>
      </c>
      <c r="K431" s="5">
        <f xml:space="preserve"> 'INB Plot'!$C$17 + A431*'INB Plot'!$C$18</f>
        <v>6460000</v>
      </c>
      <c r="L431" s="5">
        <f t="shared" si="47"/>
        <v>2727657.4482953437</v>
      </c>
    </row>
    <row r="432" spans="1:12" x14ac:dyDescent="0.3">
      <c r="A432">
        <f>'INB Plot'!$C$28 + (ROW() - 52)*'INB Plot'!$C$29</f>
        <v>2025</v>
      </c>
      <c r="B432">
        <f xml:space="preserve"> ROUND('INB Plot'!$C$26*A432,0)</f>
        <v>405</v>
      </c>
      <c r="C432">
        <f t="shared" si="48"/>
        <v>1620</v>
      </c>
      <c r="D432" s="5">
        <f t="shared" si="41"/>
        <v>3928433.0517361052</v>
      </c>
      <c r="E432" s="5">
        <f t="shared" si="45"/>
        <v>436126.56484786188</v>
      </c>
      <c r="F432" s="15">
        <f t="shared" si="42"/>
        <v>33.6769379587898</v>
      </c>
      <c r="G432">
        <f t="shared" si="43"/>
        <v>44.553960414119757</v>
      </c>
      <c r="H432">
        <f t="shared" si="44"/>
        <v>-61.628625909202441</v>
      </c>
      <c r="I432" s="15">
        <f t="shared" si="46"/>
        <v>16.602272463707124</v>
      </c>
      <c r="J432" s="5">
        <f xml:space="preserve"> 'INB Plot'!$C$16*($G$2 - I432)</f>
        <v>9192975.1069738586</v>
      </c>
      <c r="K432" s="5">
        <f xml:space="preserve"> 'INB Plot'!$C$17 + A432*'INB Plot'!$C$18</f>
        <v>6475000</v>
      </c>
      <c r="L432" s="5">
        <f t="shared" si="47"/>
        <v>2717975.1069738586</v>
      </c>
    </row>
    <row r="433" spans="1:12" x14ac:dyDescent="0.3">
      <c r="A433">
        <f>'INB Plot'!$C$28 + (ROW() - 52)*'INB Plot'!$C$29</f>
        <v>2030</v>
      </c>
      <c r="B433">
        <f xml:space="preserve"> ROUND('INB Plot'!$C$26*A433,0)</f>
        <v>406</v>
      </c>
      <c r="C433">
        <f t="shared" si="48"/>
        <v>1624</v>
      </c>
      <c r="D433" s="5">
        <f t="shared" si="41"/>
        <v>3927369.7612441075</v>
      </c>
      <c r="E433" s="5">
        <f t="shared" si="45"/>
        <v>435053.91681772581</v>
      </c>
      <c r="F433" s="15">
        <f t="shared" si="42"/>
        <v>33.603205157194409</v>
      </c>
      <c r="G433">
        <f t="shared" si="43"/>
        <v>44.627063073687196</v>
      </c>
      <c r="H433">
        <f t="shared" si="44"/>
        <v>-61.663296737810782</v>
      </c>
      <c r="I433" s="15">
        <f t="shared" si="46"/>
        <v>16.566971493070824</v>
      </c>
      <c r="J433" s="5">
        <f xml:space="preserve"> 'INB Plot'!$C$16*($G$2 - I433)</f>
        <v>9198270.2525693029</v>
      </c>
      <c r="K433" s="5">
        <f xml:space="preserve"> 'INB Plot'!$C$17 + A433*'INB Plot'!$C$18</f>
        <v>6490000</v>
      </c>
      <c r="L433" s="5">
        <f t="shared" si="47"/>
        <v>2708270.2525693029</v>
      </c>
    </row>
    <row r="434" spans="1:12" x14ac:dyDescent="0.3">
      <c r="A434">
        <f>'INB Plot'!$C$28 + (ROW() - 52)*'INB Plot'!$C$29</f>
        <v>2035</v>
      </c>
      <c r="B434">
        <f xml:space="preserve"> ROUND('INB Plot'!$C$26*A434,0)</f>
        <v>407</v>
      </c>
      <c r="C434">
        <f t="shared" si="48"/>
        <v>1628</v>
      </c>
      <c r="D434" s="5">
        <f t="shared" si="41"/>
        <v>3926311.6957668122</v>
      </c>
      <c r="E434" s="5">
        <f t="shared" si="45"/>
        <v>433986.5321765772</v>
      </c>
      <c r="F434" s="15">
        <f t="shared" si="42"/>
        <v>33.529794449595727</v>
      </c>
      <c r="G434">
        <f t="shared" si="43"/>
        <v>44.699845809142715</v>
      </c>
      <c r="H434">
        <f t="shared" si="44"/>
        <v>-61.697820595317381</v>
      </c>
      <c r="I434" s="15">
        <f t="shared" si="46"/>
        <v>16.531819663421061</v>
      </c>
      <c r="J434" s="5">
        <f xml:space="preserve"> 'INB Plot'!$C$16*($G$2 - I434)</f>
        <v>9203543.0270167682</v>
      </c>
      <c r="K434" s="5">
        <f xml:space="preserve"> 'INB Plot'!$C$17 + A434*'INB Plot'!$C$18</f>
        <v>6505000</v>
      </c>
      <c r="L434" s="5">
        <f t="shared" si="47"/>
        <v>2698543.0270167682</v>
      </c>
    </row>
    <row r="435" spans="1:12" x14ac:dyDescent="0.3">
      <c r="A435">
        <f>'INB Plot'!$C$28 + (ROW() - 52)*'INB Plot'!$C$29</f>
        <v>2040</v>
      </c>
      <c r="B435">
        <f xml:space="preserve"> ROUND('INB Plot'!$C$26*A435,0)</f>
        <v>408</v>
      </c>
      <c r="C435">
        <f t="shared" si="48"/>
        <v>1632</v>
      </c>
      <c r="D435" s="5">
        <f t="shared" si="41"/>
        <v>3925258.8168849936</v>
      </c>
      <c r="E435" s="5">
        <f t="shared" si="45"/>
        <v>432924.37227872311</v>
      </c>
      <c r="F435" s="15">
        <f t="shared" si="42"/>
        <v>33.456703730512018</v>
      </c>
      <c r="G435">
        <f t="shared" si="43"/>
        <v>44.772310716059195</v>
      </c>
      <c r="H435">
        <f t="shared" si="44"/>
        <v>-61.73219841015856</v>
      </c>
      <c r="I435" s="15">
        <f t="shared" si="46"/>
        <v>16.496816036412653</v>
      </c>
      <c r="J435" s="5">
        <f xml:space="preserve"> 'INB Plot'!$C$16*($G$2 - I435)</f>
        <v>9208793.5710680299</v>
      </c>
      <c r="K435" s="5">
        <f xml:space="preserve"> 'INB Plot'!$C$17 + A435*'INB Plot'!$C$18</f>
        <v>6520000</v>
      </c>
      <c r="L435" s="5">
        <f t="shared" si="47"/>
        <v>2688793.5710680299</v>
      </c>
    </row>
    <row r="436" spans="1:12" x14ac:dyDescent="0.3">
      <c r="A436">
        <f>'INB Plot'!$C$28 + (ROW() - 52)*'INB Plot'!$C$29</f>
        <v>2045</v>
      </c>
      <c r="B436">
        <f xml:space="preserve"> ROUND('INB Plot'!$C$26*A436,0)</f>
        <v>409</v>
      </c>
      <c r="C436">
        <f t="shared" si="48"/>
        <v>1636</v>
      </c>
      <c r="D436" s="5">
        <f t="shared" ref="D436:D499" si="49" xml:space="preserve"> POWER($B$2,2)*$B$5*$B$6*($B$5+$B$6+B436)/(POWER($B$5+$B$6,2)*($B$5+$B$6+1)*B436)+POWER($C$2,2)*$B$7*$B$8*($B$7+$B$8+C436)/(POWER($B$7+$B$8,2)*($B$7+$B$8+1)*C436)</f>
        <v>3924211.0865551648</v>
      </c>
      <c r="E436" s="5">
        <f t="shared" si="45"/>
        <v>431867.39885588118</v>
      </c>
      <c r="F436" s="15">
        <f t="shared" ref="F436:F499" si="50" xml:space="preserve"> E436*SQRT($F$2/(2*PI()))*EXP(-POWER($E$2,2)/(2*$F$2))/D436</f>
        <v>33.383930912768051</v>
      </c>
      <c r="G436">
        <f t="shared" ref="G436:G499" si="51" xml:space="preserve"> -$E$2*NORMDIST(-$E$2/SQRT($F$2),0,1,1) + POWER($F$2,3/2)*EXP( -POWER($E$2,2)/(2*$F$2) ) / (D436*SQRT(2*PI()))</f>
        <v>44.844459871747205</v>
      </c>
      <c r="H436">
        <f t="shared" ref="H436:H499" si="52" xml:space="preserve"> $E$2*NORMDIST(-$E$2*SQRT(D436)/$F$2,0,1,1) - $F$2*EXP(-POWER($E$2,2)*D436/(2*POWER($F$2,2)))/(SQRT(2*PI()*D436))</f>
        <v>-61.76643110300509</v>
      </c>
      <c r="I436" s="15">
        <f t="shared" si="46"/>
        <v>16.461959681510166</v>
      </c>
      <c r="J436" s="5">
        <f xml:space="preserve"> 'INB Plot'!$C$16*($G$2 - I436)</f>
        <v>9214022.0243034028</v>
      </c>
      <c r="K436" s="5">
        <f xml:space="preserve"> 'INB Plot'!$C$17 + A436*'INB Plot'!$C$18</f>
        <v>6535000</v>
      </c>
      <c r="L436" s="5">
        <f t="shared" si="47"/>
        <v>2679022.0243034028</v>
      </c>
    </row>
    <row r="437" spans="1:12" x14ac:dyDescent="0.3">
      <c r="A437">
        <f>'INB Plot'!$C$28 + (ROW() - 52)*'INB Plot'!$C$29</f>
        <v>2050</v>
      </c>
      <c r="B437">
        <f xml:space="preserve"> ROUND('INB Plot'!$C$26*A437,0)</f>
        <v>410</v>
      </c>
      <c r="C437">
        <f t="shared" si="48"/>
        <v>1640</v>
      </c>
      <c r="D437" s="5">
        <f t="shared" si="49"/>
        <v>3923168.4671049928</v>
      </c>
      <c r="E437" s="5">
        <f t="shared" ref="E437:E500" si="53" xml:space="preserve"> POWER($B$2,2)*$B$5*$B$6/(POWER($B$5+$B$6,2)*(B437+1))+POWER($C$2,2)*$B$7*$B$8/(POWER($B$7+$B$8,2)*(C437+1))</f>
        <v>430815.57401258394</v>
      </c>
      <c r="F437" s="15">
        <f t="shared" si="50"/>
        <v>33.311473927296653</v>
      </c>
      <c r="G437">
        <f t="shared" si="51"/>
        <v>44.916295335454009</v>
      </c>
      <c r="H437">
        <f t="shared" si="52"/>
        <v>-61.800519586845382</v>
      </c>
      <c r="I437" s="15">
        <f t="shared" ref="I437:I500" si="54">F437+G437+H437</f>
        <v>16.427249675905273</v>
      </c>
      <c r="J437" s="5">
        <f xml:space="preserve"> 'INB Plot'!$C$16*($G$2 - I437)</f>
        <v>9219228.5251441356</v>
      </c>
      <c r="K437" s="5">
        <f xml:space="preserve"> 'INB Plot'!$C$17 + A437*'INB Plot'!$C$18</f>
        <v>6550000</v>
      </c>
      <c r="L437" s="5">
        <f t="shared" ref="L437:L500" si="55" xml:space="preserve"> J437 - K437</f>
        <v>2669228.5251441356</v>
      </c>
    </row>
    <row r="438" spans="1:12" x14ac:dyDescent="0.3">
      <c r="A438">
        <f>'INB Plot'!$C$28 + (ROW() - 52)*'INB Plot'!$C$29</f>
        <v>2055</v>
      </c>
      <c r="B438">
        <f xml:space="preserve"> ROUND('INB Plot'!$C$26*A438,0)</f>
        <v>411</v>
      </c>
      <c r="C438">
        <f t="shared" si="48"/>
        <v>1644</v>
      </c>
      <c r="D438" s="5">
        <f t="shared" si="49"/>
        <v>3922130.9212287888</v>
      </c>
      <c r="E438" s="5">
        <f t="shared" si="53"/>
        <v>429768.86022164946</v>
      </c>
      <c r="F438" s="15">
        <f t="shared" si="50"/>
        <v>33.239330722942739</v>
      </c>
      <c r="G438">
        <f t="shared" si="51"/>
        <v>44.987819148558998</v>
      </c>
      <c r="H438">
        <f t="shared" si="52"/>
        <v>-61.834464767063963</v>
      </c>
      <c r="I438" s="15">
        <f t="shared" si="54"/>
        <v>16.392685104437774</v>
      </c>
      <c r="J438" s="5">
        <f xml:space="preserve"> 'INB Plot'!$C$16*($G$2 - I438)</f>
        <v>9224413.2108642608</v>
      </c>
      <c r="K438" s="5">
        <f xml:space="preserve"> 'INB Plot'!$C$17 + A438*'INB Plot'!$C$18</f>
        <v>6565000</v>
      </c>
      <c r="L438" s="5">
        <f t="shared" si="55"/>
        <v>2659413.2108642608</v>
      </c>
    </row>
    <row r="439" spans="1:12" x14ac:dyDescent="0.3">
      <c r="A439">
        <f>'INB Plot'!$C$28 + (ROW() - 52)*'INB Plot'!$C$29</f>
        <v>2060</v>
      </c>
      <c r="B439">
        <f xml:space="preserve"> ROUND('INB Plot'!$C$26*A439,0)</f>
        <v>412</v>
      </c>
      <c r="C439">
        <f t="shared" si="48"/>
        <v>1648</v>
      </c>
      <c r="D439" s="5">
        <f t="shared" si="49"/>
        <v>3921098.4119830509</v>
      </c>
      <c r="E439" s="5">
        <f t="shared" si="53"/>
        <v>428727.22031971853</v>
      </c>
      <c r="F439" s="15">
        <f t="shared" si="50"/>
        <v>33.167499266270035</v>
      </c>
      <c r="G439">
        <f t="shared" si="51"/>
        <v>45.059033334767406</v>
      </c>
      <c r="H439">
        <f t="shared" si="52"/>
        <v>-61.868267541519373</v>
      </c>
      <c r="I439" s="15">
        <f t="shared" si="54"/>
        <v>16.358265059518061</v>
      </c>
      <c r="J439" s="5">
        <f xml:space="preserve"> 'INB Plot'!$C$16*($G$2 - I439)</f>
        <v>9229576.2176022176</v>
      </c>
      <c r="K439" s="5">
        <f xml:space="preserve"> 'INB Plot'!$C$17 + A439*'INB Plot'!$C$18</f>
        <v>6580000</v>
      </c>
      <c r="L439" s="5">
        <f t="shared" si="55"/>
        <v>2649576.2176022176</v>
      </c>
    </row>
    <row r="440" spans="1:12" x14ac:dyDescent="0.3">
      <c r="A440">
        <f>'INB Plot'!$C$28 + (ROW() - 52)*'INB Plot'!$C$29</f>
        <v>2065</v>
      </c>
      <c r="B440">
        <f xml:space="preserve"> ROUND('INB Plot'!$C$26*A440,0)</f>
        <v>413</v>
      </c>
      <c r="C440">
        <f t="shared" si="48"/>
        <v>1652</v>
      </c>
      <c r="D440" s="5">
        <f t="shared" si="49"/>
        <v>3920070.9027820867</v>
      </c>
      <c r="E440" s="5">
        <f t="shared" si="53"/>
        <v>427690.61750285618</v>
      </c>
      <c r="F440" s="15">
        <f t="shared" si="50"/>
        <v>33.095977541370139</v>
      </c>
      <c r="G440">
        <f t="shared" si="51"/>
        <v>45.129939900301139</v>
      </c>
      <c r="H440">
        <f t="shared" si="52"/>
        <v>-61.901928800622926</v>
      </c>
      <c r="I440" s="15">
        <f t="shared" si="54"/>
        <v>16.323988641048345</v>
      </c>
      <c r="J440" s="5">
        <f xml:space="preserve"> 'INB Plot'!$C$16*($G$2 - I440)</f>
        <v>9234717.6803726759</v>
      </c>
      <c r="K440" s="5">
        <f xml:space="preserve"> 'INB Plot'!$C$17 + A440*'INB Plot'!$C$18</f>
        <v>6595000</v>
      </c>
      <c r="L440" s="5">
        <f t="shared" si="55"/>
        <v>2639717.6803726759</v>
      </c>
    </row>
    <row r="441" spans="1:12" x14ac:dyDescent="0.3">
      <c r="A441">
        <f>'INB Plot'!$C$28 + (ROW() - 52)*'INB Plot'!$C$29</f>
        <v>2070</v>
      </c>
      <c r="B441">
        <f xml:space="preserve"> ROUND('INB Plot'!$C$26*A441,0)</f>
        <v>414</v>
      </c>
      <c r="C441">
        <f t="shared" si="48"/>
        <v>1656</v>
      </c>
      <c r="D441" s="5">
        <f t="shared" si="49"/>
        <v>3919048.3573936876</v>
      </c>
      <c r="E441" s="5">
        <f t="shared" si="53"/>
        <v>426659.0153222169</v>
      </c>
      <c r="F441" s="15">
        <f t="shared" si="50"/>
        <v>33.024763549674184</v>
      </c>
      <c r="G441">
        <f t="shared" si="51"/>
        <v>45.200540834086866</v>
      </c>
      <c r="H441">
        <f t="shared" si="52"/>
        <v>-61.93544942741417</v>
      </c>
      <c r="I441" s="15">
        <f t="shared" si="54"/>
        <v>16.289854956346886</v>
      </c>
      <c r="J441" s="5">
        <f xml:space="preserve"> 'INB Plot'!$C$16*($G$2 - I441)</f>
        <v>9239837.7330778949</v>
      </c>
      <c r="K441" s="5">
        <f xml:space="preserve"> 'INB Plot'!$C$17 + A441*'INB Plot'!$C$18</f>
        <v>6610000</v>
      </c>
      <c r="L441" s="5">
        <f t="shared" si="55"/>
        <v>2629837.7330778949</v>
      </c>
    </row>
    <row r="442" spans="1:12" x14ac:dyDescent="0.3">
      <c r="A442">
        <f>'INB Plot'!$C$28 + (ROW() - 52)*'INB Plot'!$C$29</f>
        <v>2075</v>
      </c>
      <c r="B442">
        <f xml:space="preserve"> ROUND('INB Plot'!$C$26*A442,0)</f>
        <v>415</v>
      </c>
      <c r="C442">
        <f t="shared" si="48"/>
        <v>1660</v>
      </c>
      <c r="D442" s="5">
        <f t="shared" si="49"/>
        <v>3918030.7399348719</v>
      </c>
      <c r="E442" s="5">
        <f t="shared" si="53"/>
        <v>425632.37767977256</v>
      </c>
      <c r="F442" s="15">
        <f t="shared" si="50"/>
        <v>32.953855309766794</v>
      </c>
      <c r="G442">
        <f t="shared" si="51"/>
        <v>45.27083810794224</v>
      </c>
      <c r="H442">
        <f t="shared" si="52"/>
        <v>-61.968830297637851</v>
      </c>
      <c r="I442" s="15">
        <f t="shared" si="54"/>
        <v>16.255863120071183</v>
      </c>
      <c r="J442" s="5">
        <f xml:space="preserve"> 'INB Plot'!$C$16*($G$2 - I442)</f>
        <v>9244936.508519249</v>
      </c>
      <c r="K442" s="5">
        <f xml:space="preserve"> 'INB Plot'!$C$17 + A442*'INB Plot'!$C$18</f>
        <v>6625000</v>
      </c>
      <c r="L442" s="5">
        <f t="shared" si="55"/>
        <v>2619936.508519249</v>
      </c>
    </row>
    <row r="443" spans="1:12" x14ac:dyDescent="0.3">
      <c r="A443">
        <f>'INB Plot'!$C$28 + (ROW() - 52)*'INB Plot'!$C$29</f>
        <v>2080</v>
      </c>
      <c r="B443">
        <f xml:space="preserve"> ROUND('INB Plot'!$C$26*A443,0)</f>
        <v>416</v>
      </c>
      <c r="C443">
        <f t="shared" si="48"/>
        <v>1664</v>
      </c>
      <c r="D443" s="5">
        <f t="shared" si="49"/>
        <v>3917018.0148676839</v>
      </c>
      <c r="E443" s="5">
        <f t="shared" si="53"/>
        <v>424610.6688241018</v>
      </c>
      <c r="F443" s="15">
        <f t="shared" si="50"/>
        <v>32.883250857202569</v>
      </c>
      <c r="G443">
        <f t="shared" si="51"/>
        <v>45.340833676759729</v>
      </c>
      <c r="H443">
        <f t="shared" si="52"/>
        <v>-62.002072279817554</v>
      </c>
      <c r="I443" s="15">
        <f t="shared" si="54"/>
        <v>16.222012254144744</v>
      </c>
      <c r="J443" s="5">
        <f xml:space="preserve"> 'INB Plot'!$C$16*($G$2 - I443)</f>
        <v>9250014.1384082157</v>
      </c>
      <c r="K443" s="5">
        <f xml:space="preserve"> 'INB Plot'!$C$17 + A443*'INB Plot'!$C$18</f>
        <v>6640000</v>
      </c>
      <c r="L443" s="5">
        <f t="shared" si="55"/>
        <v>2610014.1384082157</v>
      </c>
    </row>
    <row r="444" spans="1:12" x14ac:dyDescent="0.3">
      <c r="A444">
        <f>'INB Plot'!$C$28 + (ROW() - 52)*'INB Plot'!$C$29</f>
        <v>2085</v>
      </c>
      <c r="B444">
        <f xml:space="preserve"> ROUND('INB Plot'!$C$26*A444,0)</f>
        <v>417</v>
      </c>
      <c r="C444">
        <f t="shared" si="48"/>
        <v>1668</v>
      </c>
      <c r="D444" s="5">
        <f t="shared" si="49"/>
        <v>3916010.1469950634</v>
      </c>
      <c r="E444" s="5">
        <f t="shared" si="53"/>
        <v>423593.85334623978</v>
      </c>
      <c r="F444" s="15">
        <f t="shared" si="50"/>
        <v>32.812948244324772</v>
      </c>
      <c r="G444">
        <f t="shared" si="51"/>
        <v>45.410529478687153</v>
      </c>
      <c r="H444">
        <f t="shared" si="52"/>
        <v>-62.035176235329942</v>
      </c>
      <c r="I444" s="15">
        <f t="shared" si="54"/>
        <v>16.188301487681983</v>
      </c>
      <c r="J444" s="5">
        <f xml:space="preserve"> 'INB Plot'!$C$16*($G$2 - I444)</f>
        <v>9255070.7533776294</v>
      </c>
      <c r="K444" s="5">
        <f xml:space="preserve"> 'INB Plot'!$C$17 + A444*'INB Plot'!$C$18</f>
        <v>6655000</v>
      </c>
      <c r="L444" s="5">
        <f t="shared" si="55"/>
        <v>2600070.7533776294</v>
      </c>
    </row>
    <row r="445" spans="1:12" x14ac:dyDescent="0.3">
      <c r="A445">
        <f>'INB Plot'!$C$28 + (ROW() - 52)*'INB Plot'!$C$29</f>
        <v>2090</v>
      </c>
      <c r="B445">
        <f xml:space="preserve"> ROUND('INB Plot'!$C$26*A445,0)</f>
        <v>418</v>
      </c>
      <c r="C445">
        <f t="shared" si="48"/>
        <v>1672</v>
      </c>
      <c r="D445" s="5">
        <f t="shared" si="49"/>
        <v>3915007.1014567614</v>
      </c>
      <c r="E445" s="5">
        <f t="shared" si="53"/>
        <v>422581.89617558796</v>
      </c>
      <c r="F445" s="15">
        <f t="shared" si="50"/>
        <v>32.742945540086474</v>
      </c>
      <c r="G445">
        <f t="shared" si="51"/>
        <v>45.479927435307133</v>
      </c>
      <c r="H445">
        <f t="shared" si="52"/>
        <v>-62.068143018477912</v>
      </c>
      <c r="I445" s="15">
        <f t="shared" si="54"/>
        <v>16.154729956915702</v>
      </c>
      <c r="J445" s="5">
        <f xml:space="preserve"> 'INB Plot'!$C$16*($G$2 - I445)</f>
        <v>9260106.4829925727</v>
      </c>
      <c r="K445" s="5">
        <f xml:space="preserve"> 'INB Plot'!$C$17 + A445*'INB Plot'!$C$18</f>
        <v>6670000</v>
      </c>
      <c r="L445" s="5">
        <f t="shared" si="55"/>
        <v>2590106.4829925727</v>
      </c>
    </row>
    <row r="446" spans="1:12" x14ac:dyDescent="0.3">
      <c r="A446">
        <f>'INB Plot'!$C$28 + (ROW() - 52)*'INB Plot'!$C$29</f>
        <v>2095</v>
      </c>
      <c r="B446">
        <f xml:space="preserve"> ROUND('INB Plot'!$C$26*A446,0)</f>
        <v>419</v>
      </c>
      <c r="C446">
        <f t="shared" si="48"/>
        <v>1676</v>
      </c>
      <c r="D446" s="5">
        <f t="shared" si="49"/>
        <v>3914008.8437253251</v>
      </c>
      <c r="E446" s="5">
        <f t="shared" si="53"/>
        <v>421574.76257588144</v>
      </c>
      <c r="F446" s="15">
        <f t="shared" si="50"/>
        <v>32.673240829873841</v>
      </c>
      <c r="G446">
        <f t="shared" si="51"/>
        <v>45.549029451813652</v>
      </c>
      <c r="H446">
        <f t="shared" si="52"/>
        <v>-62.100973476562444</v>
      </c>
      <c r="I446" s="15">
        <f t="shared" si="54"/>
        <v>16.121296805125041</v>
      </c>
      <c r="J446" s="5">
        <f xml:space="preserve"> 'INB Plot'!$C$16*($G$2 - I446)</f>
        <v>9265121.45576117</v>
      </c>
      <c r="K446" s="5">
        <f xml:space="preserve"> 'INB Plot'!$C$17 + A446*'INB Plot'!$C$18</f>
        <v>6685000</v>
      </c>
      <c r="L446" s="5">
        <f t="shared" si="55"/>
        <v>2580121.45576117</v>
      </c>
    </row>
    <row r="447" spans="1:12" x14ac:dyDescent="0.3">
      <c r="A447">
        <f>'INB Plot'!$C$28 + (ROW() - 52)*'INB Plot'!$C$29</f>
        <v>2100</v>
      </c>
      <c r="B447">
        <f xml:space="preserve"> ROUND('INB Plot'!$C$26*A447,0)</f>
        <v>420</v>
      </c>
      <c r="C447">
        <f t="shared" si="48"/>
        <v>1680</v>
      </c>
      <c r="D447" s="5">
        <f t="shared" si="49"/>
        <v>3913015.3396021333</v>
      </c>
      <c r="E447" s="5">
        <f t="shared" si="53"/>
        <v>420572.41814121476</v>
      </c>
      <c r="F447" s="15">
        <f t="shared" si="50"/>
        <v>32.603832215331842</v>
      </c>
      <c r="G447">
        <f t="shared" si="51"/>
        <v>45.617837417186166</v>
      </c>
      <c r="H447">
        <f t="shared" si="52"/>
        <v>-62.133668449953831</v>
      </c>
      <c r="I447" s="15">
        <f t="shared" si="54"/>
        <v>16.08800118256417</v>
      </c>
      <c r="J447" s="5">
        <f xml:space="preserve"> 'INB Plot'!$C$16*($G$2 - I447)</f>
        <v>9270115.7991453018</v>
      </c>
      <c r="K447" s="5">
        <f xml:space="preserve"> 'INB Plot'!$C$17 + A447*'INB Plot'!$C$18</f>
        <v>6700000</v>
      </c>
      <c r="L447" s="5">
        <f t="shared" si="55"/>
        <v>2570115.7991453018</v>
      </c>
    </row>
    <row r="448" spans="1:12" x14ac:dyDescent="0.3">
      <c r="A448">
        <f>'INB Plot'!$C$28 + (ROW() - 52)*'INB Plot'!$C$29</f>
        <v>2105</v>
      </c>
      <c r="B448">
        <f xml:space="preserve"> ROUND('INB Plot'!$C$26*A448,0)</f>
        <v>421</v>
      </c>
      <c r="C448">
        <f t="shared" si="48"/>
        <v>1684</v>
      </c>
      <c r="D448" s="5">
        <f t="shared" si="49"/>
        <v>3912026.5552134942</v>
      </c>
      <c r="E448" s="5">
        <f t="shared" si="53"/>
        <v>419574.82879212347</v>
      </c>
      <c r="F448" s="15">
        <f t="shared" si="50"/>
        <v>32.534717814191964</v>
      </c>
      <c r="G448">
        <f t="shared" si="51"/>
        <v>45.686353204361666</v>
      </c>
      <c r="H448">
        <f t="shared" si="52"/>
        <v>-62.166228772161674</v>
      </c>
      <c r="I448" s="15">
        <f t="shared" si="54"/>
        <v>16.054842246391956</v>
      </c>
      <c r="J448" s="5">
        <f xml:space="preserve"> 'INB Plot'!$C$16*($G$2 - I448)</f>
        <v>9275089.639571134</v>
      </c>
      <c r="K448" s="5">
        <f xml:space="preserve"> 'INB Plot'!$C$17 + A448*'INB Plot'!$C$18</f>
        <v>6715000</v>
      </c>
      <c r="L448" s="5">
        <f t="shared" si="55"/>
        <v>2560089.639571134</v>
      </c>
    </row>
    <row r="449" spans="1:12" x14ac:dyDescent="0.3">
      <c r="A449">
        <f>'INB Plot'!$C$28 + (ROW() - 52)*'INB Plot'!$C$29</f>
        <v>2110</v>
      </c>
      <c r="B449">
        <f xml:space="preserve"> ROUND('INB Plot'!$C$26*A449,0)</f>
        <v>422</v>
      </c>
      <c r="C449">
        <f t="shared" si="48"/>
        <v>1688</v>
      </c>
      <c r="D449" s="5">
        <f t="shared" si="49"/>
        <v>3911042.4570067907</v>
      </c>
      <c r="E449" s="5">
        <f t="shared" si="53"/>
        <v>418581.96077172231</v>
      </c>
      <c r="F449" s="15">
        <f t="shared" si="50"/>
        <v>32.465895760102327</v>
      </c>
      <c r="G449">
        <f t="shared" si="51"/>
        <v>45.754578670405152</v>
      </c>
      <c r="H449">
        <f t="shared" si="52"/>
        <v>-62.198655269905544</v>
      </c>
      <c r="I449" s="15">
        <f t="shared" si="54"/>
        <v>16.021819160601936</v>
      </c>
      <c r="J449" s="5">
        <f xml:space="preserve"> 'INB Plot'!$C$16*($G$2 - I449)</f>
        <v>9280043.1024396364</v>
      </c>
      <c r="K449" s="5">
        <f xml:space="preserve"> 'INB Plot'!$C$17 + A449*'INB Plot'!$C$18</f>
        <v>6730000</v>
      </c>
      <c r="L449" s="5">
        <f t="shared" si="55"/>
        <v>2550043.1024396364</v>
      </c>
    </row>
    <row r="450" spans="1:12" x14ac:dyDescent="0.3">
      <c r="A450">
        <f>'INB Plot'!$C$28 + (ROW() - 52)*'INB Plot'!$C$29</f>
        <v>2115</v>
      </c>
      <c r="B450">
        <f xml:space="preserve"> ROUND('INB Plot'!$C$26*A450,0)</f>
        <v>423</v>
      </c>
      <c r="C450">
        <f t="shared" si="48"/>
        <v>1692</v>
      </c>
      <c r="D450" s="5">
        <f t="shared" si="49"/>
        <v>3910063.0117466925</v>
      </c>
      <c r="E450" s="5">
        <f t="shared" si="53"/>
        <v>417593.78064189694</v>
      </c>
      <c r="F450" s="15">
        <f t="shared" si="50"/>
        <v>32.397364202459748</v>
      </c>
      <c r="G450">
        <f t="shared" si="51"/>
        <v>45.8225156566767</v>
      </c>
      <c r="H450">
        <f t="shared" si="52"/>
        <v>-62.230948763181857</v>
      </c>
      <c r="I450" s="15">
        <f t="shared" si="54"/>
        <v>15.988931095954598</v>
      </c>
      <c r="J450" s="5">
        <f xml:space="preserve"> 'INB Plot'!$C$16*($G$2 - I450)</f>
        <v>9284976.3121367376</v>
      </c>
      <c r="K450" s="5">
        <f xml:space="preserve"> 'INB Plot'!$C$17 + A450*'INB Plot'!$C$18</f>
        <v>6745000</v>
      </c>
      <c r="L450" s="5">
        <f t="shared" si="55"/>
        <v>2539976.3121367376</v>
      </c>
    </row>
    <row r="451" spans="1:12" x14ac:dyDescent="0.3">
      <c r="A451">
        <f>'INB Plot'!$C$28 + (ROW() - 52)*'INB Plot'!$C$29</f>
        <v>2120</v>
      </c>
      <c r="B451">
        <f xml:space="preserve"> ROUND('INB Plot'!$C$26*A451,0)</f>
        <v>424</v>
      </c>
      <c r="C451">
        <f t="shared" si="48"/>
        <v>1696</v>
      </c>
      <c r="D451" s="5">
        <f t="shared" si="49"/>
        <v>3909088.1865114048</v>
      </c>
      <c r="E451" s="5">
        <f t="shared" si="53"/>
        <v>416610.25527955021</v>
      </c>
      <c r="F451" s="15">
        <f t="shared" si="50"/>
        <v>32.329121306244097</v>
      </c>
      <c r="G451">
        <f t="shared" si="51"/>
        <v>45.890165988997779</v>
      </c>
      <c r="H451">
        <f t="shared" si="52"/>
        <v>-62.263110065332768</v>
      </c>
      <c r="I451" s="15">
        <f t="shared" si="54"/>
        <v>15.956177229909116</v>
      </c>
      <c r="J451" s="5">
        <f xml:space="preserve"> 'INB Plot'!$C$16*($G$2 - I451)</f>
        <v>9289889.3920435589</v>
      </c>
      <c r="K451" s="5">
        <f xml:space="preserve"> 'INB Plot'!$C$17 + A451*'INB Plot'!$C$18</f>
        <v>6760000</v>
      </c>
      <c r="L451" s="5">
        <f t="shared" si="55"/>
        <v>2529889.3920435589</v>
      </c>
    </row>
    <row r="452" spans="1:12" x14ac:dyDescent="0.3">
      <c r="A452">
        <f>'INB Plot'!$C$28 + (ROW() - 52)*'INB Plot'!$C$29</f>
        <v>2125</v>
      </c>
      <c r="B452">
        <f xml:space="preserve"> ROUND('INB Plot'!$C$26*A452,0)</f>
        <v>425</v>
      </c>
      <c r="C452">
        <f t="shared" si="48"/>
        <v>1700</v>
      </c>
      <c r="D452" s="5">
        <f t="shared" si="49"/>
        <v>3908117.9486889895</v>
      </c>
      <c r="E452" s="5">
        <f t="shared" si="53"/>
        <v>415631.35187290143</v>
      </c>
      <c r="F452" s="15">
        <f t="shared" si="50"/>
        <v>32.261165251854607</v>
      </c>
      <c r="G452">
        <f t="shared" si="51"/>
        <v>45.957531477814342</v>
      </c>
      <c r="H452">
        <f t="shared" si="52"/>
        <v>-62.295139983113472</v>
      </c>
      <c r="I452" s="15">
        <f t="shared" si="54"/>
        <v>15.923556746555477</v>
      </c>
      <c r="J452" s="5">
        <f xml:space="preserve"> 'INB Plot'!$C$16*($G$2 - I452)</f>
        <v>9294782.4645466059</v>
      </c>
      <c r="K452" s="5">
        <f xml:space="preserve"> 'INB Plot'!$C$17 + A452*'INB Plot'!$C$18</f>
        <v>6775000</v>
      </c>
      <c r="L452" s="5">
        <f t="shared" si="55"/>
        <v>2519782.4645466059</v>
      </c>
    </row>
    <row r="453" spans="1:12" x14ac:dyDescent="0.3">
      <c r="A453">
        <f>'INB Plot'!$C$28 + (ROW() - 52)*'INB Plot'!$C$29</f>
        <v>2130</v>
      </c>
      <c r="B453">
        <f xml:space="preserve"> ROUND('INB Plot'!$C$26*A453,0)</f>
        <v>426</v>
      </c>
      <c r="C453">
        <f t="shared" si="48"/>
        <v>1704</v>
      </c>
      <c r="D453" s="5">
        <f t="shared" si="49"/>
        <v>3907152.2659737216</v>
      </c>
      <c r="E453" s="5">
        <f t="shared" si="53"/>
        <v>414657.03791783709</v>
      </c>
      <c r="F453" s="15">
        <f t="shared" si="50"/>
        <v>32.193494234948332</v>
      </c>
      <c r="G453">
        <f t="shared" si="51"/>
        <v>46.02461391835854</v>
      </c>
      <c r="H453">
        <f t="shared" si="52"/>
        <v>-62.327039316757748</v>
      </c>
      <c r="I453" s="15">
        <f t="shared" si="54"/>
        <v>15.891068836549124</v>
      </c>
      <c r="J453" s="5">
        <f xml:space="preserve"> 'INB Plot'!$C$16*($G$2 - I453)</f>
        <v>9299655.6510475595</v>
      </c>
      <c r="K453" s="5">
        <f xml:space="preserve"> 'INB Plot'!$C$17 + A453*'INB Plot'!$C$18</f>
        <v>6790000</v>
      </c>
      <c r="L453" s="5">
        <f t="shared" si="55"/>
        <v>2509655.6510475595</v>
      </c>
    </row>
    <row r="454" spans="1:12" x14ac:dyDescent="0.3">
      <c r="A454">
        <f>'INB Plot'!$C$28 + (ROW() - 52)*'INB Plot'!$C$29</f>
        <v>2135</v>
      </c>
      <c r="B454">
        <f xml:space="preserve"> ROUND('INB Plot'!$C$26*A454,0)</f>
        <v>427</v>
      </c>
      <c r="C454">
        <f t="shared" si="48"/>
        <v>1708</v>
      </c>
      <c r="D454" s="5">
        <f t="shared" si="49"/>
        <v>3906191.1063625067</v>
      </c>
      <c r="E454" s="5">
        <f t="shared" si="53"/>
        <v>413687.28121431347</v>
      </c>
      <c r="F454" s="15">
        <f t="shared" si="50"/>
        <v>32.126106466280568</v>
      </c>
      <c r="G454">
        <f t="shared" si="51"/>
        <v>46.091415090808283</v>
      </c>
      <c r="H454">
        <f t="shared" si="52"/>
        <v>-62.358808860043212</v>
      </c>
      <c r="I454" s="15">
        <f t="shared" si="54"/>
        <v>15.858712697045632</v>
      </c>
      <c r="J454" s="5">
        <f xml:space="preserve"> 'INB Plot'!$C$16*($G$2 - I454)</f>
        <v>9304509.0719730817</v>
      </c>
      <c r="K454" s="5">
        <f xml:space="preserve"> 'INB Plot'!$C$17 + A454*'INB Plot'!$C$18</f>
        <v>6805000</v>
      </c>
      <c r="L454" s="5">
        <f t="shared" si="55"/>
        <v>2499509.0719730817</v>
      </c>
    </row>
    <row r="455" spans="1:12" x14ac:dyDescent="0.3">
      <c r="A455">
        <f>'INB Plot'!$C$28 + (ROW() - 52)*'INB Plot'!$C$29</f>
        <v>2140</v>
      </c>
      <c r="B455">
        <f xml:space="preserve"> ROUND('INB Plot'!$C$26*A455,0)</f>
        <v>428</v>
      </c>
      <c r="C455">
        <f t="shared" si="48"/>
        <v>1712</v>
      </c>
      <c r="D455" s="5">
        <f t="shared" si="49"/>
        <v>3905234.4381513437</v>
      </c>
      <c r="E455" s="5">
        <f t="shared" si="53"/>
        <v>412722.0498628089</v>
      </c>
      <c r="F455" s="15">
        <f t="shared" si="50"/>
        <v>32.059000171547318</v>
      </c>
      <c r="G455">
        <f t="shared" si="51"/>
        <v>46.157936760444414</v>
      </c>
      <c r="H455">
        <f t="shared" si="52"/>
        <v>-62.39044940035663</v>
      </c>
      <c r="I455" s="15">
        <f t="shared" si="54"/>
        <v>15.826487531635109</v>
      </c>
      <c r="J455" s="5">
        <f xml:space="preserve"> 'INB Plot'!$C$16*($G$2 - I455)</f>
        <v>9309342.8467846606</v>
      </c>
      <c r="K455" s="5">
        <f xml:space="preserve"> 'INB Plot'!$C$17 + A455*'INB Plot'!$C$18</f>
        <v>6820000</v>
      </c>
      <c r="L455" s="5">
        <f t="shared" si="55"/>
        <v>2489342.8467846606</v>
      </c>
    </row>
    <row r="456" spans="1:12" x14ac:dyDescent="0.3">
      <c r="A456">
        <f>'INB Plot'!$C$28 + (ROW() - 52)*'INB Plot'!$C$29</f>
        <v>2145</v>
      </c>
      <c r="B456">
        <f xml:space="preserve"> ROUND('INB Plot'!$C$26*A456,0)</f>
        <v>429</v>
      </c>
      <c r="C456">
        <f t="shared" si="48"/>
        <v>1716</v>
      </c>
      <c r="D456" s="5">
        <f t="shared" si="49"/>
        <v>3904282.2299318416</v>
      </c>
      <c r="E456" s="5">
        <f t="shared" si="53"/>
        <v>411761.31226082664</v>
      </c>
      <c r="F456" s="15">
        <f t="shared" si="50"/>
        <v>31.992173591229712</v>
      </c>
      <c r="G456">
        <f t="shared" si="51"/>
        <v>46.224180677806402</v>
      </c>
      <c r="H456">
        <f t="shared" si="52"/>
        <v>-62.421961718757558</v>
      </c>
      <c r="I456" s="15">
        <f t="shared" si="54"/>
        <v>15.794392550278559</v>
      </c>
      <c r="J456" s="5">
        <f xml:space="preserve"> 'INB Plot'!$C$16*($G$2 - I456)</f>
        <v>9314157.0939881429</v>
      </c>
      <c r="K456" s="5">
        <f xml:space="preserve"> 'INB Plot'!$C$17 + A456*'INB Plot'!$C$18</f>
        <v>6835000</v>
      </c>
      <c r="L456" s="5">
        <f t="shared" si="55"/>
        <v>2479157.0939881429</v>
      </c>
    </row>
    <row r="457" spans="1:12" x14ac:dyDescent="0.3">
      <c r="A457">
        <f>'INB Plot'!$C$28 + (ROW() - 52)*'INB Plot'!$C$29</f>
        <v>2150</v>
      </c>
      <c r="B457">
        <f xml:space="preserve"> ROUND('INB Plot'!$C$26*A457,0)</f>
        <v>430</v>
      </c>
      <c r="C457">
        <f t="shared" si="48"/>
        <v>1720</v>
      </c>
      <c r="D457" s="5">
        <f t="shared" si="49"/>
        <v>3903334.4505877784</v>
      </c>
      <c r="E457" s="5">
        <f t="shared" si="53"/>
        <v>410805.03709944489</v>
      </c>
      <c r="F457" s="15">
        <f t="shared" si="50"/>
        <v>31.925624980440343</v>
      </c>
      <c r="G457">
        <f t="shared" si="51"/>
        <v>46.290148578846157</v>
      </c>
      <c r="H457">
        <f t="shared" si="52"/>
        <v>-62.453346590040752</v>
      </c>
      <c r="I457" s="15">
        <f t="shared" si="54"/>
        <v>15.762426969245752</v>
      </c>
      <c r="J457" s="5">
        <f xml:space="preserve"> 'INB Plot'!$C$16*($G$2 - I457)</f>
        <v>9318951.9311430641</v>
      </c>
      <c r="K457" s="5">
        <f xml:space="preserve"> 'INB Plot'!$C$17 + A457*'INB Plot'!$C$18</f>
        <v>6850000</v>
      </c>
      <c r="L457" s="5">
        <f t="shared" si="55"/>
        <v>2468951.9311430641</v>
      </c>
    </row>
    <row r="458" spans="1:12" x14ac:dyDescent="0.3">
      <c r="A458">
        <f>'INB Plot'!$C$28 + (ROW() - 52)*'INB Plot'!$C$29</f>
        <v>2155</v>
      </c>
      <c r="B458">
        <f xml:space="preserve"> ROUND('INB Plot'!$C$26*A458,0)</f>
        <v>431</v>
      </c>
      <c r="C458">
        <f t="shared" si="48"/>
        <v>1724</v>
      </c>
      <c r="D458" s="5">
        <f t="shared" si="49"/>
        <v>3902391.0692917164</v>
      </c>
      <c r="E458" s="5">
        <f t="shared" si="53"/>
        <v>409853.19335991656</v>
      </c>
      <c r="F458" s="15">
        <f t="shared" si="50"/>
        <v>31.859352608771534</v>
      </c>
      <c r="G458">
        <f t="shared" si="51"/>
        <v>46.355842185079069</v>
      </c>
      <c r="H458">
        <f t="shared" si="52"/>
        <v>-62.484604782799693</v>
      </c>
      <c r="I458" s="15">
        <f t="shared" si="54"/>
        <v>15.730590011050907</v>
      </c>
      <c r="J458" s="5">
        <f xml:space="preserve"> 'INB Plot'!$C$16*($G$2 - I458)</f>
        <v>9323727.4748722911</v>
      </c>
      <c r="K458" s="5">
        <f xml:space="preserve"> 'INB Plot'!$C$17 + A458*'INB Plot'!$C$18</f>
        <v>6865000</v>
      </c>
      <c r="L458" s="5">
        <f t="shared" si="55"/>
        <v>2458727.4748722911</v>
      </c>
    </row>
    <row r="459" spans="1:12" x14ac:dyDescent="0.3">
      <c r="A459">
        <f>'INB Plot'!$C$28 + (ROW() - 52)*'INB Plot'!$C$29</f>
        <v>2160</v>
      </c>
      <c r="B459">
        <f xml:space="preserve"> ROUND('INB Plot'!$C$26*A459,0)</f>
        <v>432</v>
      </c>
      <c r="C459">
        <f t="shared" si="48"/>
        <v>1728</v>
      </c>
      <c r="D459" s="5">
        <f t="shared" si="49"/>
        <v>3901452.0555016547</v>
      </c>
      <c r="E459" s="5">
        <f t="shared" si="53"/>
        <v>408905.7503103147</v>
      </c>
      <c r="F459" s="15">
        <f t="shared" si="50"/>
        <v>31.793354760145505</v>
      </c>
      <c r="G459">
        <f t="shared" si="51"/>
        <v>46.421263203734185</v>
      </c>
      <c r="H459">
        <f t="shared" si="52"/>
        <v>-62.515737059487435</v>
      </c>
      <c r="I459" s="15">
        <f t="shared" si="54"/>
        <v>15.698880904392254</v>
      </c>
      <c r="J459" s="5">
        <f xml:space="preserve"> 'INB Plot'!$C$16*($G$2 - I459)</f>
        <v>9328483.8408710882</v>
      </c>
      <c r="K459" s="5">
        <f xml:space="preserve"> 'INB Plot'!$C$17 + A459*'INB Plot'!$C$18</f>
        <v>6880000</v>
      </c>
      <c r="L459" s="5">
        <f t="shared" si="55"/>
        <v>2448483.8408710882</v>
      </c>
    </row>
    <row r="460" spans="1:12" x14ac:dyDescent="0.3">
      <c r="A460">
        <f>'INB Plot'!$C$28 + (ROW() - 52)*'INB Plot'!$C$29</f>
        <v>2165</v>
      </c>
      <c r="B460">
        <f xml:space="preserve"> ROUND('INB Plot'!$C$26*A460,0)</f>
        <v>433</v>
      </c>
      <c r="C460">
        <f t="shared" si="48"/>
        <v>1732</v>
      </c>
      <c r="D460" s="5">
        <f t="shared" si="49"/>
        <v>3900517.3789577354</v>
      </c>
      <c r="E460" s="5">
        <f t="shared" si="53"/>
        <v>407962.67750222533</v>
      </c>
      <c r="F460" s="15">
        <f t="shared" si="50"/>
        <v>31.727629732666383</v>
      </c>
      <c r="G460">
        <f t="shared" si="51"/>
        <v>46.48641332790217</v>
      </c>
      <c r="H460">
        <f t="shared" si="52"/>
        <v>-62.546744176477375</v>
      </c>
      <c r="I460" s="15">
        <f t="shared" si="54"/>
        <v>15.667298884091181</v>
      </c>
      <c r="J460" s="5">
        <f xml:space="preserve"> 'INB Plot'!$C$16*($G$2 - I460)</f>
        <v>9333221.1439162493</v>
      </c>
      <c r="K460" s="5">
        <f xml:space="preserve"> 'INB Plot'!$C$17 + A460*'INB Plot'!$C$18</f>
        <v>6895000</v>
      </c>
      <c r="L460" s="5">
        <f t="shared" si="55"/>
        <v>2438221.1439162493</v>
      </c>
    </row>
    <row r="461" spans="1:12" x14ac:dyDescent="0.3">
      <c r="A461">
        <f>'INB Plot'!$C$28 + (ROW() - 52)*'INB Plot'!$C$29</f>
        <v>2170</v>
      </c>
      <c r="B461">
        <f xml:space="preserve"> ROUND('INB Plot'!$C$26*A461,0)</f>
        <v>434</v>
      </c>
      <c r="C461">
        <f t="shared" si="48"/>
        <v>1736</v>
      </c>
      <c r="D461" s="5">
        <f t="shared" si="49"/>
        <v>3899587.0096789962</v>
      </c>
      <c r="E461" s="5">
        <f t="shared" si="53"/>
        <v>407023.94476748549</v>
      </c>
      <c r="F461" s="15">
        <f t="shared" si="50"/>
        <v>31.662175838473999</v>
      </c>
      <c r="G461">
        <f t="shared" si="51"/>
        <v>46.551294236681059</v>
      </c>
      <c r="H461">
        <f t="shared" si="52"/>
        <v>-62.577626884123731</v>
      </c>
      <c r="I461" s="15">
        <f t="shared" si="54"/>
        <v>15.635843191031327</v>
      </c>
      <c r="J461" s="5">
        <f xml:space="preserve"> 'INB Plot'!$C$16*($G$2 - I461)</f>
        <v>9337939.4978752285</v>
      </c>
      <c r="K461" s="5">
        <f xml:space="preserve"> 'INB Plot'!$C$17 + A461*'INB Plot'!$C$18</f>
        <v>6910000</v>
      </c>
      <c r="L461" s="5">
        <f t="shared" si="55"/>
        <v>2427939.4978752285</v>
      </c>
    </row>
    <row r="462" spans="1:12" x14ac:dyDescent="0.3">
      <c r="A462">
        <f>'INB Plot'!$C$28 + (ROW() - 52)*'INB Plot'!$C$29</f>
        <v>2175</v>
      </c>
      <c r="B462">
        <f xml:space="preserve"> ROUND('INB Plot'!$C$26*A462,0)</f>
        <v>435</v>
      </c>
      <c r="C462">
        <f t="shared" si="48"/>
        <v>1740</v>
      </c>
      <c r="D462" s="5">
        <f t="shared" si="49"/>
        <v>3898660.9179601595</v>
      </c>
      <c r="E462" s="5">
        <f t="shared" si="53"/>
        <v>406089.52221496613</v>
      </c>
      <c r="F462" s="15">
        <f t="shared" si="50"/>
        <v>31.596991403599564</v>
      </c>
      <c r="G462">
        <f t="shared" si="51"/>
        <v>46.615907595320579</v>
      </c>
      <c r="H462">
        <f t="shared" si="52"/>
        <v>-62.608385926821228</v>
      </c>
      <c r="I462" s="15">
        <f t="shared" si="54"/>
        <v>15.604513072098911</v>
      </c>
      <c r="J462" s="5">
        <f xml:space="preserve"> 'INB Plot'!$C$16*($G$2 - I462)</f>
        <v>9342639.0157150906</v>
      </c>
      <c r="K462" s="5">
        <f xml:space="preserve"> 'INB Plot'!$C$17 + A462*'INB Plot'!$C$18</f>
        <v>6925000</v>
      </c>
      <c r="L462" s="5">
        <f t="shared" si="55"/>
        <v>2417639.0157150906</v>
      </c>
    </row>
    <row r="463" spans="1:12" x14ac:dyDescent="0.3">
      <c r="A463">
        <f>'INB Plot'!$C$28 + (ROW() - 52)*'INB Plot'!$C$29</f>
        <v>2180</v>
      </c>
      <c r="B463">
        <f xml:space="preserve"> ROUND('INB Plot'!$C$26*A463,0)</f>
        <v>436</v>
      </c>
      <c r="C463">
        <f t="shared" si="48"/>
        <v>1744</v>
      </c>
      <c r="D463" s="5">
        <f t="shared" si="49"/>
        <v>3897739.0743684731</v>
      </c>
      <c r="E463" s="5">
        <f t="shared" si="53"/>
        <v>405159.38022739976</v>
      </c>
      <c r="F463" s="15">
        <f t="shared" si="50"/>
        <v>31.53207476782309</v>
      </c>
      <c r="G463">
        <f t="shared" si="51"/>
        <v>46.680255055364938</v>
      </c>
      <c r="H463">
        <f t="shared" si="52"/>
        <v>-62.63902204306325</v>
      </c>
      <c r="I463" s="15">
        <f t="shared" si="54"/>
        <v>15.573307780124779</v>
      </c>
      <c r="J463" s="5">
        <f xml:space="preserve"> 'INB Plot'!$C$16*($G$2 - I463)</f>
        <v>9347319.8095112108</v>
      </c>
      <c r="K463" s="5">
        <f xml:space="preserve"> 'INB Plot'!$C$17 + A463*'INB Plot'!$C$18</f>
        <v>6940000</v>
      </c>
      <c r="L463" s="5">
        <f t="shared" si="55"/>
        <v>2407319.8095112108</v>
      </c>
    </row>
    <row r="464" spans="1:12" x14ac:dyDescent="0.3">
      <c r="A464">
        <f>'INB Plot'!$C$28 + (ROW() - 52)*'INB Plot'!$C$29</f>
        <v>2185</v>
      </c>
      <c r="B464">
        <f xml:space="preserve"> ROUND('INB Plot'!$C$26*A464,0)</f>
        <v>437</v>
      </c>
      <c r="C464">
        <f t="shared" si="48"/>
        <v>1748</v>
      </c>
      <c r="D464" s="5">
        <f t="shared" si="49"/>
        <v>3896821.4497405929</v>
      </c>
      <c r="E464" s="5">
        <f t="shared" si="53"/>
        <v>404233.48945825081</v>
      </c>
      <c r="F464" s="15">
        <f t="shared" si="50"/>
        <v>31.467424284532537</v>
      </c>
      <c r="G464">
        <f t="shared" si="51"/>
        <v>46.744338254793064</v>
      </c>
      <c r="H464">
        <f t="shared" si="52"/>
        <v>-62.669535965500614</v>
      </c>
      <c r="I464" s="15">
        <f t="shared" si="54"/>
        <v>15.542226573824991</v>
      </c>
      <c r="J464" s="5">
        <f xml:space="preserve"> 'INB Plot'!$C$16*($G$2 - I464)</f>
        <v>9351981.9904561788</v>
      </c>
      <c r="K464" s="5">
        <f xml:space="preserve"> 'INB Plot'!$C$17 + A464*'INB Plot'!$C$18</f>
        <v>6955000</v>
      </c>
      <c r="L464" s="5">
        <f t="shared" si="55"/>
        <v>2396981.9904561788</v>
      </c>
    </row>
    <row r="465" spans="1:12" x14ac:dyDescent="0.3">
      <c r="A465">
        <f>'INB Plot'!$C$28 + (ROW() - 52)*'INB Plot'!$C$29</f>
        <v>2190</v>
      </c>
      <c r="B465">
        <f xml:space="preserve"> ROUND('INB Plot'!$C$26*A465,0)</f>
        <v>438</v>
      </c>
      <c r="C465">
        <f t="shared" si="48"/>
        <v>1752</v>
      </c>
      <c r="D465" s="5">
        <f t="shared" si="49"/>
        <v>3895908.015179507</v>
      </c>
      <c r="E465" s="5">
        <f t="shared" si="53"/>
        <v>403311.8208286296</v>
      </c>
      <c r="F465" s="15">
        <f t="shared" si="50"/>
        <v>31.403038320584706</v>
      </c>
      <c r="G465">
        <f t="shared" si="51"/>
        <v>46.808158818157921</v>
      </c>
      <c r="H465">
        <f t="shared" si="52"/>
        <v>-62.699928420997992</v>
      </c>
      <c r="I465" s="15">
        <f t="shared" si="54"/>
        <v>15.511268717744628</v>
      </c>
      <c r="J465" s="5">
        <f xml:space="preserve"> 'INB Plot'!$C$16*($G$2 - I465)</f>
        <v>9356625.6688682325</v>
      </c>
      <c r="K465" s="5">
        <f xml:space="preserve"> 'INB Plot'!$C$17 + A465*'INB Plot'!$C$18</f>
        <v>6970000</v>
      </c>
      <c r="L465" s="5">
        <f t="shared" si="55"/>
        <v>2386625.6688682325</v>
      </c>
    </row>
    <row r="466" spans="1:12" x14ac:dyDescent="0.3">
      <c r="A466">
        <f>'INB Plot'!$C$28 + (ROW() - 52)*'INB Plot'!$C$29</f>
        <v>2195</v>
      </c>
      <c r="B466">
        <f xml:space="preserve"> ROUND('INB Plot'!$C$26*A466,0)</f>
        <v>439</v>
      </c>
      <c r="C466">
        <f t="shared" si="48"/>
        <v>1756</v>
      </c>
      <c r="D466" s="5">
        <f t="shared" si="49"/>
        <v>3894998.7420515008</v>
      </c>
      <c r="E466" s="5">
        <f t="shared" si="53"/>
        <v>402394.34552424774</v>
      </c>
      <c r="F466" s="15">
        <f t="shared" si="50"/>
        <v>31.338915256167873</v>
      </c>
      <c r="G466">
        <f t="shared" si="51"/>
        <v>46.87171835672379</v>
      </c>
      <c r="H466">
        <f t="shared" si="52"/>
        <v>-62.730200130691657</v>
      </c>
      <c r="I466" s="15">
        <f t="shared" si="54"/>
        <v>15.480433482199999</v>
      </c>
      <c r="J466" s="5">
        <f xml:space="preserve"> 'INB Plot'!$C$16*($G$2 - I466)</f>
        <v>9361250.9541999269</v>
      </c>
      <c r="K466" s="5">
        <f xml:space="preserve"> 'INB Plot'!$C$17 + A466*'INB Plot'!$C$18</f>
        <v>6985000</v>
      </c>
      <c r="L466" s="5">
        <f t="shared" si="55"/>
        <v>2376250.9541999269</v>
      </c>
    </row>
    <row r="467" spans="1:12" x14ac:dyDescent="0.3">
      <c r="A467">
        <f>'INB Plot'!$C$28 + (ROW() - 52)*'INB Plot'!$C$29</f>
        <v>2200</v>
      </c>
      <c r="B467">
        <f xml:space="preserve"> ROUND('INB Plot'!$C$26*A467,0)</f>
        <v>440</v>
      </c>
      <c r="C467">
        <f t="shared" si="48"/>
        <v>1760</v>
      </c>
      <c r="D467" s="5">
        <f t="shared" si="49"/>
        <v>3894093.6019831682</v>
      </c>
      <c r="E467" s="5">
        <f t="shared" si="53"/>
        <v>401481.03499241557</v>
      </c>
      <c r="F467" s="15">
        <f t="shared" si="50"/>
        <v>31.275053484666017</v>
      </c>
      <c r="G467">
        <f t="shared" si="51"/>
        <v>46.935018468601612</v>
      </c>
      <c r="H467">
        <f t="shared" si="52"/>
        <v>-62.76035181004471</v>
      </c>
      <c r="I467" s="15">
        <f t="shared" si="54"/>
        <v>15.449720143222919</v>
      </c>
      <c r="J467" s="5">
        <f xml:space="preserve"> 'INB Plot'!$C$16*($G$2 - I467)</f>
        <v>9365857.9550464898</v>
      </c>
      <c r="K467" s="5">
        <f xml:space="preserve"> 'INB Plot'!$C$17 + A467*'INB Plot'!$C$18</f>
        <v>7000000</v>
      </c>
      <c r="L467" s="5">
        <f t="shared" si="55"/>
        <v>2365857.9550464898</v>
      </c>
    </row>
    <row r="468" spans="1:12" x14ac:dyDescent="0.3">
      <c r="A468">
        <f>'INB Plot'!$C$28 + (ROW() - 52)*'INB Plot'!$C$29</f>
        <v>2205</v>
      </c>
      <c r="B468">
        <f xml:space="preserve"> ROUND('INB Plot'!$C$26*A468,0)</f>
        <v>441</v>
      </c>
      <c r="C468">
        <f t="shared" si="48"/>
        <v>1764</v>
      </c>
      <c r="D468" s="5">
        <f t="shared" si="49"/>
        <v>3893192.5668584551</v>
      </c>
      <c r="E468" s="5">
        <f t="shared" si="53"/>
        <v>400571.8609390799</v>
      </c>
      <c r="F468" s="15">
        <f t="shared" si="50"/>
        <v>31.211451412524816</v>
      </c>
      <c r="G468">
        <f t="shared" si="51"/>
        <v>46.998060738883254</v>
      </c>
      <c r="H468">
        <f t="shared" si="52"/>
        <v>-62.790384168903444</v>
      </c>
      <c r="I468" s="15">
        <f t="shared" si="54"/>
        <v>15.419127982504619</v>
      </c>
      <c r="J468" s="5">
        <f xml:space="preserve"> 'INB Plot'!$C$16*($G$2 - I468)</f>
        <v>9370446.7791542336</v>
      </c>
      <c r="K468" s="5">
        <f xml:space="preserve"> 'INB Plot'!$C$17 + A468*'INB Plot'!$C$18</f>
        <v>7015000</v>
      </c>
      <c r="L468" s="5">
        <f t="shared" si="55"/>
        <v>2355446.7791542336</v>
      </c>
    </row>
    <row r="469" spans="1:12" x14ac:dyDescent="0.3">
      <c r="A469">
        <f>'INB Plot'!$C$28 + (ROW() - 52)*'INB Plot'!$C$29</f>
        <v>2210</v>
      </c>
      <c r="B469">
        <f xml:space="preserve"> ROUND('INB Plot'!$C$26*A469,0)</f>
        <v>442</v>
      </c>
      <c r="C469">
        <f t="shared" si="48"/>
        <v>1768</v>
      </c>
      <c r="D469" s="5">
        <f t="shared" si="49"/>
        <v>3892295.6088157548</v>
      </c>
      <c r="E469" s="5">
        <f t="shared" si="53"/>
        <v>399666.79532590223</v>
      </c>
      <c r="F469" s="15">
        <f t="shared" si="50"/>
        <v>31.148107459119117</v>
      </c>
      <c r="G469">
        <f t="shared" si="51"/>
        <v>47.060846739773496</v>
      </c>
      <c r="H469">
        <f t="shared" si="52"/>
        <v>-62.820297911550938</v>
      </c>
      <c r="I469" s="15">
        <f t="shared" si="54"/>
        <v>15.388656287341675</v>
      </c>
      <c r="J469" s="5">
        <f xml:space="preserve"> 'INB Plot'!$C$16*($G$2 - I469)</f>
        <v>9375017.5334286764</v>
      </c>
      <c r="K469" s="5">
        <f xml:space="preserve"> 'INB Plot'!$C$17 + A469*'INB Plot'!$C$18</f>
        <v>7030000</v>
      </c>
      <c r="L469" s="5">
        <f t="shared" si="55"/>
        <v>2345017.5334286764</v>
      </c>
    </row>
    <row r="470" spans="1:12" x14ac:dyDescent="0.3">
      <c r="A470">
        <f>'INB Plot'!$C$28 + (ROW() - 52)*'INB Plot'!$C$29</f>
        <v>2215</v>
      </c>
      <c r="B470">
        <f xml:space="preserve"> ROUND('INB Plot'!$C$26*A470,0)</f>
        <v>443</v>
      </c>
      <c r="C470">
        <f t="shared" si="48"/>
        <v>1772</v>
      </c>
      <c r="D470" s="5">
        <f t="shared" si="49"/>
        <v>3891402.7002450302</v>
      </c>
      <c r="E470" s="5">
        <f t="shared" si="53"/>
        <v>398765.81036737666</v>
      </c>
      <c r="F470" s="15">
        <f t="shared" si="50"/>
        <v>31.085020056622223</v>
      </c>
      <c r="G470">
        <f t="shared" si="51"/>
        <v>47.123378030720943</v>
      </c>
      <c r="H470">
        <f t="shared" si="52"/>
        <v>-62.850093736761636</v>
      </c>
      <c r="I470" s="15">
        <f t="shared" si="54"/>
        <v>15.358304350581534</v>
      </c>
      <c r="J470" s="5">
        <f xml:space="preserve"> 'INB Plot'!$C$16*($G$2 - I470)</f>
        <v>9379570.3239426967</v>
      </c>
      <c r="K470" s="5">
        <f xml:space="preserve"> 'INB Plot'!$C$17 + A470*'INB Plot'!$C$18</f>
        <v>7045000</v>
      </c>
      <c r="L470" s="5">
        <f t="shared" si="55"/>
        <v>2334570.3239426967</v>
      </c>
    </row>
    <row r="471" spans="1:12" x14ac:dyDescent="0.3">
      <c r="A471">
        <f>'INB Plot'!$C$28 + (ROW() - 52)*'INB Plot'!$C$29</f>
        <v>2220</v>
      </c>
      <c r="B471">
        <f xml:space="preserve"> ROUND('INB Plot'!$C$26*A471,0)</f>
        <v>444</v>
      </c>
      <c r="C471">
        <f t="shared" si="48"/>
        <v>1776</v>
      </c>
      <c r="D471" s="5">
        <f t="shared" si="49"/>
        <v>3890513.8137849853</v>
      </c>
      <c r="E471" s="5">
        <f t="shared" si="53"/>
        <v>397868.87852798589</v>
      </c>
      <c r="F471" s="15">
        <f t="shared" si="50"/>
        <v>31.022187649876532</v>
      </c>
      <c r="G471">
        <f t="shared" si="51"/>
        <v>47.185656158547062</v>
      </c>
      <c r="H471">
        <f t="shared" si="52"/>
        <v>-62.87977233785557</v>
      </c>
      <c r="I471" s="15">
        <f t="shared" si="54"/>
        <v>15.32807147056802</v>
      </c>
      <c r="J471" s="5">
        <f xml:space="preserve"> 'INB Plot'!$C$16*($G$2 - I471)</f>
        <v>9384105.2559447233</v>
      </c>
      <c r="K471" s="5">
        <f xml:space="preserve"> 'INB Plot'!$C$17 + A471*'INB Plot'!$C$18</f>
        <v>7060000</v>
      </c>
      <c r="L471" s="5">
        <f t="shared" si="55"/>
        <v>2324105.2559447233</v>
      </c>
    </row>
    <row r="472" spans="1:12" x14ac:dyDescent="0.3">
      <c r="A472">
        <f>'INB Plot'!$C$28 + (ROW() - 52)*'INB Plot'!$C$29</f>
        <v>2225</v>
      </c>
      <c r="B472">
        <f xml:space="preserve"> ROUND('INB Plot'!$C$26*A472,0)</f>
        <v>445</v>
      </c>
      <c r="C472">
        <f t="shared" ref="C472:C517" si="56" xml:space="preserve"> A472 - B472</f>
        <v>1780</v>
      </c>
      <c r="D472" s="5">
        <f t="shared" si="49"/>
        <v>3889628.9223202658</v>
      </c>
      <c r="E472" s="5">
        <f t="shared" si="53"/>
        <v>396975.97251939657</v>
      </c>
      <c r="F472" s="15">
        <f t="shared" si="50"/>
        <v>30.959608696265935</v>
      </c>
      <c r="G472">
        <f t="shared" si="51"/>
        <v>47.247682657574018</v>
      </c>
      <c r="H472">
        <f t="shared" si="52"/>
        <v>-62.909334402749892</v>
      </c>
      <c r="I472" s="15">
        <f t="shared" si="54"/>
        <v>15.297956951090057</v>
      </c>
      <c r="J472" s="5">
        <f xml:space="preserve"> 'INB Plot'!$C$16*($G$2 - I472)</f>
        <v>9388622.4338664189</v>
      </c>
      <c r="K472" s="5">
        <f xml:space="preserve"> 'INB Plot'!$C$17 + A472*'INB Plot'!$C$18</f>
        <v>7075000</v>
      </c>
      <c r="L472" s="5">
        <f t="shared" si="55"/>
        <v>2313622.4338664189</v>
      </c>
    </row>
    <row r="473" spans="1:12" x14ac:dyDescent="0.3">
      <c r="A473">
        <f>'INB Plot'!$C$28 + (ROW() - 52)*'INB Plot'!$C$29</f>
        <v>2230</v>
      </c>
      <c r="B473">
        <f xml:space="preserve"> ROUND('INB Plot'!$C$26*A473,0)</f>
        <v>446</v>
      </c>
      <c r="C473">
        <f t="shared" si="56"/>
        <v>1784</v>
      </c>
      <c r="D473" s="5">
        <f t="shared" si="49"/>
        <v>3888747.9989787061</v>
      </c>
      <c r="E473" s="5">
        <f t="shared" si="53"/>
        <v>396087.06529769162</v>
      </c>
      <c r="F473" s="15">
        <f t="shared" si="50"/>
        <v>30.897281665589649</v>
      </c>
      <c r="G473">
        <f t="shared" si="51"/>
        <v>47.309459049750018</v>
      </c>
      <c r="H473">
        <f t="shared" si="52"/>
        <v>-62.938780614012501</v>
      </c>
      <c r="I473" s="15">
        <f t="shared" si="54"/>
        <v>15.267960101327162</v>
      </c>
      <c r="J473" s="5">
        <f xml:space="preserve"> 'INB Plot'!$C$16*($G$2 - I473)</f>
        <v>9393121.9613308534</v>
      </c>
      <c r="K473" s="5">
        <f xml:space="preserve"> 'INB Plot'!$C$17 + A473*'INB Plot'!$C$18</f>
        <v>7090000</v>
      </c>
      <c r="L473" s="5">
        <f t="shared" si="55"/>
        <v>2303121.9613308534</v>
      </c>
    </row>
    <row r="474" spans="1:12" x14ac:dyDescent="0.3">
      <c r="A474">
        <f>'INB Plot'!$C$28 + (ROW() - 52)*'INB Plot'!$C$29</f>
        <v>2235</v>
      </c>
      <c r="B474">
        <f xml:space="preserve"> ROUND('INB Plot'!$C$26*A474,0)</f>
        <v>447</v>
      </c>
      <c r="C474">
        <f t="shared" si="56"/>
        <v>1788</v>
      </c>
      <c r="D474" s="5">
        <f t="shared" si="49"/>
        <v>3887871.0171286082</v>
      </c>
      <c r="E474" s="5">
        <f t="shared" si="53"/>
        <v>395202.13006063981</v>
      </c>
      <c r="F474" s="15">
        <f t="shared" si="50"/>
        <v>30.835205039937573</v>
      </c>
      <c r="G474">
        <f t="shared" si="51"/>
        <v>47.370986844774421</v>
      </c>
      <c r="H474">
        <f t="shared" si="52"/>
        <v>-62.968111648912469</v>
      </c>
      <c r="I474" s="15">
        <f t="shared" si="54"/>
        <v>15.238080235799529</v>
      </c>
      <c r="J474" s="5">
        <f xml:space="preserve"> 'INB Plot'!$C$16*($G$2 - I474)</f>
        <v>9397603.9411599971</v>
      </c>
      <c r="K474" s="5">
        <f xml:space="preserve"> 'INB Plot'!$C$17 + A474*'INB Plot'!$C$18</f>
        <v>7105000</v>
      </c>
      <c r="L474" s="5">
        <f t="shared" si="55"/>
        <v>2292603.9411599971</v>
      </c>
    </row>
    <row r="475" spans="1:12" x14ac:dyDescent="0.3">
      <c r="A475">
        <f>'INB Plot'!$C$28 + (ROW() - 52)*'INB Plot'!$C$29</f>
        <v>2240</v>
      </c>
      <c r="B475">
        <f xml:space="preserve"> ROUND('INB Plot'!$C$26*A475,0)</f>
        <v>448</v>
      </c>
      <c r="C475">
        <f t="shared" si="56"/>
        <v>1792</v>
      </c>
      <c r="D475" s="5">
        <f t="shared" si="49"/>
        <v>3886997.9503760557</v>
      </c>
      <c r="E475" s="5">
        <f t="shared" si="53"/>
        <v>394321.140245002</v>
      </c>
      <c r="F475" s="15">
        <f t="shared" si="50"/>
        <v>30.773377313567195</v>
      </c>
      <c r="G475">
        <f t="shared" si="51"/>
        <v>47.432267540220352</v>
      </c>
      <c r="H475">
        <f t="shared" si="52"/>
        <v>-62.997328179471879</v>
      </c>
      <c r="I475" s="15">
        <f t="shared" si="54"/>
        <v>15.208316674315668</v>
      </c>
      <c r="J475" s="5">
        <f xml:space="preserve"> 'INB Plot'!$C$16*($G$2 - I475)</f>
        <v>9402068.4753825776</v>
      </c>
      <c r="K475" s="5">
        <f xml:space="preserve"> 'INB Plot'!$C$17 + A475*'INB Plot'!$C$18</f>
        <v>7120000</v>
      </c>
      <c r="L475" s="5">
        <f t="shared" si="55"/>
        <v>2282068.4753825776</v>
      </c>
    </row>
    <row r="476" spans="1:12" x14ac:dyDescent="0.3">
      <c r="A476">
        <f>'INB Plot'!$C$28 + (ROW() - 52)*'INB Plot'!$C$29</f>
        <v>2245</v>
      </c>
      <c r="B476">
        <f xml:space="preserve"> ROUND('INB Plot'!$C$26*A476,0)</f>
        <v>449</v>
      </c>
      <c r="C476">
        <f t="shared" si="56"/>
        <v>1796</v>
      </c>
      <c r="D476" s="5">
        <f t="shared" si="49"/>
        <v>3886128.7725622668</v>
      </c>
      <c r="E476" s="5">
        <f t="shared" si="53"/>
        <v>393444.06952387316</v>
      </c>
      <c r="F476" s="15">
        <f t="shared" si="50"/>
        <v>30.711796992781938</v>
      </c>
      <c r="G476">
        <f t="shared" si="51"/>
        <v>47.493302621656511</v>
      </c>
      <c r="H476">
        <f t="shared" si="52"/>
        <v>-63.026430872516499</v>
      </c>
      <c r="I476" s="15">
        <f t="shared" si="54"/>
        <v>15.178668741921953</v>
      </c>
      <c r="J476" s="5">
        <f xml:space="preserve"> 'INB Plot'!$C$16*($G$2 - I476)</f>
        <v>9406515.6652416345</v>
      </c>
      <c r="K476" s="5">
        <f xml:space="preserve"> 'INB Plot'!$C$17 + A476*'INB Plot'!$C$18</f>
        <v>7135000</v>
      </c>
      <c r="L476" s="5">
        <f t="shared" si="55"/>
        <v>2271515.6652416345</v>
      </c>
    </row>
    <row r="477" spans="1:12" x14ac:dyDescent="0.3">
      <c r="A477">
        <f>'INB Plot'!$C$28 + (ROW() - 52)*'INB Plot'!$C$29</f>
        <v>2250</v>
      </c>
      <c r="B477">
        <f xml:space="preserve"> ROUND('INB Plot'!$C$26*A477,0)</f>
        <v>450</v>
      </c>
      <c r="C477">
        <f t="shared" si="56"/>
        <v>1800</v>
      </c>
      <c r="D477" s="5">
        <f t="shared" si="49"/>
        <v>3885263.4577609836</v>
      </c>
      <c r="E477" s="5">
        <f t="shared" si="53"/>
        <v>392570.89180405997</v>
      </c>
      <c r="F477" s="15">
        <f t="shared" si="50"/>
        <v>30.650462595810954</v>
      </c>
      <c r="G477">
        <f t="shared" si="51"/>
        <v>47.554093562766951</v>
      </c>
      <c r="H477">
        <f t="shared" si="52"/>
        <v>-63.055420389724532</v>
      </c>
      <c r="I477" s="15">
        <f t="shared" si="54"/>
        <v>15.14913576885337</v>
      </c>
      <c r="J477" s="5">
        <f xml:space="preserve"> 'INB Plot'!$C$16*($G$2 - I477)</f>
        <v>9410945.6112019215</v>
      </c>
      <c r="K477" s="5">
        <f xml:space="preserve"> 'INB Plot'!$C$17 + A477*'INB Plot'!$C$18</f>
        <v>7150000</v>
      </c>
      <c r="L477" s="5">
        <f t="shared" si="55"/>
        <v>2260945.6112019215</v>
      </c>
    </row>
    <row r="478" spans="1:12" x14ac:dyDescent="0.3">
      <c r="A478">
        <f>'INB Plot'!$C$28 + (ROW() - 52)*'INB Plot'!$C$29</f>
        <v>2255</v>
      </c>
      <c r="B478">
        <f xml:space="preserve"> ROUND('INB Plot'!$C$26*A478,0)</f>
        <v>451</v>
      </c>
      <c r="C478">
        <f t="shared" si="56"/>
        <v>1804</v>
      </c>
      <c r="D478" s="5">
        <f t="shared" si="49"/>
        <v>3884401.9802758927</v>
      </c>
      <c r="E478" s="5">
        <f t="shared" si="53"/>
        <v>391701.58122349292</v>
      </c>
      <c r="F478" s="15">
        <f t="shared" si="50"/>
        <v>30.589372652690365</v>
      </c>
      <c r="G478">
        <f t="shared" si="51"/>
        <v>47.614641825469704</v>
      </c>
      <c r="H478">
        <f t="shared" si="52"/>
        <v>-63.084297387677424</v>
      </c>
      <c r="I478" s="15">
        <f t="shared" si="54"/>
        <v>15.119717090482652</v>
      </c>
      <c r="J478" s="5">
        <f xml:space="preserve"> 'INB Plot'!$C$16*($G$2 - I478)</f>
        <v>9415358.4129575286</v>
      </c>
      <c r="K478" s="5">
        <f xml:space="preserve"> 'INB Plot'!$C$17 + A478*'INB Plot'!$C$18</f>
        <v>7165000</v>
      </c>
      <c r="L478" s="5">
        <f t="shared" si="55"/>
        <v>2250358.4129575286</v>
      </c>
    </row>
    <row r="479" spans="1:12" x14ac:dyDescent="0.3">
      <c r="A479">
        <f>'INB Plot'!$C$28 + (ROW() - 52)*'INB Plot'!$C$29</f>
        <v>2260</v>
      </c>
      <c r="B479">
        <f xml:space="preserve"> ROUND('INB Plot'!$C$26*A479,0)</f>
        <v>452</v>
      </c>
      <c r="C479">
        <f t="shared" si="56"/>
        <v>1808</v>
      </c>
      <c r="D479" s="5">
        <f t="shared" si="49"/>
        <v>3883544.314638081</v>
      </c>
      <c r="E479" s="5">
        <f t="shared" si="53"/>
        <v>390836.11214867333</v>
      </c>
      <c r="F479" s="15">
        <f t="shared" si="50"/>
        <v>30.528525705145945</v>
      </c>
      <c r="G479">
        <f t="shared" si="51"/>
        <v>47.674948860034277</v>
      </c>
      <c r="H479">
        <f t="shared" si="52"/>
        <v>-63.11306251790748</v>
      </c>
      <c r="I479" s="15">
        <f t="shared" si="54"/>
        <v>15.090412047272736</v>
      </c>
      <c r="J479" s="5">
        <f xml:space="preserve"> 'INB Plot'!$C$16*($G$2 - I479)</f>
        <v>9419754.1694390159</v>
      </c>
      <c r="K479" s="5">
        <f xml:space="preserve"> 'INB Plot'!$C$17 + A479*'INB Plot'!$C$18</f>
        <v>7180000</v>
      </c>
      <c r="L479" s="5">
        <f t="shared" si="55"/>
        <v>2239754.1694390159</v>
      </c>
    </row>
    <row r="480" spans="1:12" x14ac:dyDescent="0.3">
      <c r="A480">
        <f>'INB Plot'!$C$28 + (ROW() - 52)*'INB Plot'!$C$29</f>
        <v>2265</v>
      </c>
      <c r="B480">
        <f xml:space="preserve"> ROUND('INB Plot'!$C$26*A480,0)</f>
        <v>453</v>
      </c>
      <c r="C480">
        <f t="shared" si="56"/>
        <v>1812</v>
      </c>
      <c r="D480" s="5">
        <f t="shared" si="49"/>
        <v>3882690.435603526</v>
      </c>
      <c r="E480" s="5">
        <f t="shared" si="53"/>
        <v>389974.4591721535</v>
      </c>
      <c r="F480" s="15">
        <f t="shared" si="50"/>
        <v>30.467920306477183</v>
      </c>
      <c r="G480">
        <f t="shared" si="51"/>
        <v>47.735016105196991</v>
      </c>
      <c r="H480">
        <f t="shared" si="52"/>
        <v>-63.141716426946829</v>
      </c>
      <c r="I480" s="15">
        <f t="shared" si="54"/>
        <v>15.061219984727344</v>
      </c>
      <c r="J480" s="5">
        <f xml:space="preserve"> 'INB Plot'!$C$16*($G$2 - I480)</f>
        <v>9424132.978820825</v>
      </c>
      <c r="K480" s="5">
        <f xml:space="preserve"> 'INB Plot'!$C$17 + A480*'INB Plot'!$C$18</f>
        <v>7195000</v>
      </c>
      <c r="L480" s="5">
        <f t="shared" si="55"/>
        <v>2229132.978820825</v>
      </c>
    </row>
    <row r="481" spans="1:12" x14ac:dyDescent="0.3">
      <c r="A481">
        <f>'INB Plot'!$C$28 + (ROW() - 52)*'INB Plot'!$C$29</f>
        <v>2270</v>
      </c>
      <c r="B481">
        <f xml:space="preserve"> ROUND('INB Plot'!$C$26*A481,0)</f>
        <v>454</v>
      </c>
      <c r="C481">
        <f t="shared" si="56"/>
        <v>1816</v>
      </c>
      <c r="D481" s="5">
        <f t="shared" si="49"/>
        <v>3881840.3181506214</v>
      </c>
      <c r="E481" s="5">
        <f t="shared" si="53"/>
        <v>389116.59711005015</v>
      </c>
      <c r="F481" s="15">
        <f t="shared" si="50"/>
        <v>30.407555021442647</v>
      </c>
      <c r="G481">
        <f t="shared" si="51"/>
        <v>47.794844988275685</v>
      </c>
      <c r="H481">
        <f t="shared" si="52"/>
        <v>-63.170259756374406</v>
      </c>
      <c r="I481" s="15">
        <f t="shared" si="54"/>
        <v>15.032140253343925</v>
      </c>
      <c r="J481" s="5">
        <f xml:space="preserve"> 'INB Plot'!$C$16*($G$2 - I481)</f>
        <v>9428494.9385283384</v>
      </c>
      <c r="K481" s="5">
        <f xml:space="preserve"> 'INB Plot'!$C$17 + A481*'INB Plot'!$C$18</f>
        <v>7210000</v>
      </c>
      <c r="L481" s="5">
        <f t="shared" si="55"/>
        <v>2218494.9385283384</v>
      </c>
    </row>
    <row r="482" spans="1:12" x14ac:dyDescent="0.3">
      <c r="A482">
        <f>'INB Plot'!$C$28 + (ROW() - 52)*'INB Plot'!$C$29</f>
        <v>2275</v>
      </c>
      <c r="B482">
        <f xml:space="preserve"> ROUND('INB Plot'!$C$26*A482,0)</f>
        <v>455</v>
      </c>
      <c r="C482">
        <f t="shared" si="56"/>
        <v>1820</v>
      </c>
      <c r="D482" s="5">
        <f t="shared" si="49"/>
        <v>3880993.9374777297</v>
      </c>
      <c r="E482" s="5">
        <f t="shared" si="53"/>
        <v>388262.50099959143</v>
      </c>
      <c r="F482" s="15">
        <f t="shared" si="50"/>
        <v>30.34742842614687</v>
      </c>
      <c r="G482">
        <f t="shared" si="51"/>
        <v>47.854436925282783</v>
      </c>
      <c r="H482">
        <f t="shared" si="52"/>
        <v>-63.198693142863789</v>
      </c>
      <c r="I482" s="15">
        <f t="shared" si="54"/>
        <v>15.003172208565871</v>
      </c>
      <c r="J482" s="5">
        <f xml:space="preserve"> 'INB Plot'!$C$16*($G$2 - I482)</f>
        <v>9432840.1452450473</v>
      </c>
      <c r="K482" s="5">
        <f xml:space="preserve"> 'INB Plot'!$C$17 + A482*'INB Plot'!$C$18</f>
        <v>7225000</v>
      </c>
      <c r="L482" s="5">
        <f t="shared" si="55"/>
        <v>2207840.1452450473</v>
      </c>
    </row>
    <row r="483" spans="1:12" x14ac:dyDescent="0.3">
      <c r="A483">
        <f>'INB Plot'!$C$28 + (ROW() - 52)*'INB Plot'!$C$29</f>
        <v>2280</v>
      </c>
      <c r="B483">
        <f xml:space="preserve"> ROUND('INB Plot'!$C$26*A483,0)</f>
        <v>456</v>
      </c>
      <c r="C483">
        <f t="shared" si="56"/>
        <v>1824</v>
      </c>
      <c r="D483" s="5">
        <f t="shared" si="49"/>
        <v>3880151.2690007719</v>
      </c>
      <c r="E483" s="5">
        <f t="shared" si="53"/>
        <v>387412.14609669521</v>
      </c>
      <c r="F483" s="15">
        <f t="shared" si="50"/>
        <v>30.287539107928421</v>
      </c>
      <c r="G483">
        <f t="shared" si="51"/>
        <v>47.913793321036934</v>
      </c>
      <c r="H483">
        <f t="shared" si="52"/>
        <v>-63.227017218229236</v>
      </c>
      <c r="I483" s="15">
        <f t="shared" si="54"/>
        <v>14.974315210736123</v>
      </c>
      <c r="J483" s="5">
        <f xml:space="preserve"> 'INB Plot'!$C$16*($G$2 - I483)</f>
        <v>9437168.694919508</v>
      </c>
      <c r="K483" s="5">
        <f xml:space="preserve"> 'INB Plot'!$C$17 + A483*'INB Plot'!$C$18</f>
        <v>7240000</v>
      </c>
      <c r="L483" s="5">
        <f t="shared" si="55"/>
        <v>2197168.694919508</v>
      </c>
    </row>
    <row r="484" spans="1:12" x14ac:dyDescent="0.3">
      <c r="A484">
        <f>'INB Plot'!$C$28 + (ROW() - 52)*'INB Plot'!$C$29</f>
        <v>2285</v>
      </c>
      <c r="B484">
        <f xml:space="preserve"> ROUND('INB Plot'!$C$26*A484,0)</f>
        <v>457</v>
      </c>
      <c r="C484">
        <f t="shared" si="56"/>
        <v>1828</v>
      </c>
      <c r="D484" s="5">
        <f t="shared" si="49"/>
        <v>3879312.2883508466</v>
      </c>
      <c r="E484" s="5">
        <f t="shared" si="53"/>
        <v>386565.50787357934</v>
      </c>
      <c r="F484" s="15">
        <f t="shared" si="50"/>
        <v>30.227885665249364</v>
      </c>
      <c r="G484">
        <f t="shared" si="51"/>
        <v>47.972915569273226</v>
      </c>
      <c r="H484">
        <f t="shared" si="52"/>
        <v>-63.255232609471847</v>
      </c>
      <c r="I484" s="15">
        <f t="shared" si="54"/>
        <v>14.94556862505074</v>
      </c>
      <c r="J484" s="5">
        <f xml:space="preserve"> 'INB Plot'!$C$16*($G$2 - I484)</f>
        <v>9441480.682772316</v>
      </c>
      <c r="K484" s="5">
        <f xml:space="preserve"> 'INB Plot'!$C$17 + A484*'INB Plot'!$C$18</f>
        <v>7255000</v>
      </c>
      <c r="L484" s="5">
        <f t="shared" si="55"/>
        <v>2186480.682772316</v>
      </c>
    </row>
    <row r="485" spans="1:12" x14ac:dyDescent="0.3">
      <c r="A485">
        <f>'INB Plot'!$C$28 + (ROW() - 52)*'INB Plot'!$C$29</f>
        <v>2290</v>
      </c>
      <c r="B485">
        <f xml:space="preserve"> ROUND('INB Plot'!$C$26*A485,0)</f>
        <v>458</v>
      </c>
      <c r="C485">
        <f t="shared" si="56"/>
        <v>1832</v>
      </c>
      <c r="D485" s="5">
        <f t="shared" si="49"/>
        <v>3878476.9713718817</v>
      </c>
      <c r="E485" s="5">
        <f t="shared" si="53"/>
        <v>385722.56201640359</v>
      </c>
      <c r="F485" s="15">
        <f t="shared" si="50"/>
        <v>30.168466707586024</v>
      </c>
      <c r="G485">
        <f t="shared" si="51"/>
        <v>48.03180505275273</v>
      </c>
      <c r="H485">
        <f t="shared" si="52"/>
        <v>-63.283339938825492</v>
      </c>
      <c r="I485" s="15">
        <f t="shared" si="54"/>
        <v>14.916931821513259</v>
      </c>
      <c r="J485" s="5">
        <f xml:space="preserve"> 'INB Plot'!$C$16*($G$2 - I485)</f>
        <v>9445776.2033029385</v>
      </c>
      <c r="K485" s="5">
        <f xml:space="preserve"> 'INB Plot'!$C$17 + A485*'INB Plot'!$C$18</f>
        <v>7270000</v>
      </c>
      <c r="L485" s="5">
        <f t="shared" si="55"/>
        <v>2175776.2033029385</v>
      </c>
    </row>
    <row r="486" spans="1:12" x14ac:dyDescent="0.3">
      <c r="A486">
        <f>'INB Plot'!$C$28 + (ROW() - 52)*'INB Plot'!$C$29</f>
        <v>2295</v>
      </c>
      <c r="B486">
        <f xml:space="preserve"> ROUND('INB Plot'!$C$26*A486,0)</f>
        <v>459</v>
      </c>
      <c r="C486">
        <f t="shared" si="56"/>
        <v>1836</v>
      </c>
      <c r="D486" s="5">
        <f t="shared" si="49"/>
        <v>3877645.294118315</v>
      </c>
      <c r="E486" s="5">
        <f t="shared" si="53"/>
        <v>384883.28442294215</v>
      </c>
      <c r="F486" s="15">
        <f t="shared" si="50"/>
        <v>30.109280855321021</v>
      </c>
      <c r="G486">
        <f t="shared" si="51"/>
        <v>48.090463143369874</v>
      </c>
      <c r="H486">
        <f t="shared" si="52"/>
        <v>-63.311339823801461</v>
      </c>
      <c r="I486" s="15">
        <f t="shared" si="54"/>
        <v>14.88840417488943</v>
      </c>
      <c r="J486" s="5">
        <f xml:space="preserve"> 'INB Plot'!$C$16*($G$2 - I486)</f>
        <v>9450055.3502965122</v>
      </c>
      <c r="K486" s="5">
        <f xml:space="preserve"> 'INB Plot'!$C$17 + A486*'INB Plot'!$C$18</f>
        <v>7285000</v>
      </c>
      <c r="L486" s="5">
        <f t="shared" si="55"/>
        <v>2165055.3502965122</v>
      </c>
    </row>
    <row r="487" spans="1:12" x14ac:dyDescent="0.3">
      <c r="A487">
        <f>'INB Plot'!$C$28 + (ROW() - 52)*'INB Plot'!$C$29</f>
        <v>2300</v>
      </c>
      <c r="B487">
        <f xml:space="preserve"> ROUND('INB Plot'!$C$26*A487,0)</f>
        <v>460</v>
      </c>
      <c r="C487">
        <f t="shared" si="56"/>
        <v>1840</v>
      </c>
      <c r="D487" s="5">
        <f t="shared" si="49"/>
        <v>3876817.2328528077</v>
      </c>
      <c r="E487" s="5">
        <f t="shared" si="53"/>
        <v>384047.65120028611</v>
      </c>
      <c r="F487" s="15">
        <f t="shared" si="50"/>
        <v>30.050326739636557</v>
      </c>
      <c r="G487">
        <f t="shared" si="51"/>
        <v>48.14889120225908</v>
      </c>
      <c r="H487">
        <f t="shared" si="52"/>
        <v>-63.339232877232718</v>
      </c>
      <c r="I487" s="15">
        <f t="shared" si="54"/>
        <v>14.859985064662922</v>
      </c>
      <c r="J487" s="5">
        <f xml:space="preserve"> 'INB Plot'!$C$16*($G$2 - I487)</f>
        <v>9454318.2168304883</v>
      </c>
      <c r="K487" s="5">
        <f xml:space="preserve"> 'INB Plot'!$C$17 + A487*'INB Plot'!$C$18</f>
        <v>7300000</v>
      </c>
      <c r="L487" s="5">
        <f t="shared" si="55"/>
        <v>2154318.2168304883</v>
      </c>
    </row>
    <row r="488" spans="1:12" x14ac:dyDescent="0.3">
      <c r="A488">
        <f>'INB Plot'!$C$28 + (ROW() - 52)*'INB Plot'!$C$29</f>
        <v>2305</v>
      </c>
      <c r="B488">
        <f xml:space="preserve"> ROUND('INB Plot'!$C$26*A488,0)</f>
        <v>461</v>
      </c>
      <c r="C488">
        <f t="shared" si="56"/>
        <v>1844</v>
      </c>
      <c r="D488" s="5">
        <f t="shared" si="49"/>
        <v>3875992.7640439835</v>
      </c>
      <c r="E488" s="5">
        <f t="shared" si="53"/>
        <v>383215.63866257644</v>
      </c>
      <c r="F488" s="15">
        <f t="shared" si="50"/>
        <v>29.991603002409018</v>
      </c>
      <c r="G488">
        <f t="shared" si="51"/>
        <v>48.207090579900154</v>
      </c>
      <c r="H488">
        <f t="shared" si="52"/>
        <v>-63.367019707319002</v>
      </c>
      <c r="I488" s="15">
        <f t="shared" si="54"/>
        <v>14.831673874990173</v>
      </c>
      <c r="J488" s="5">
        <f xml:space="preserve"> 'INB Plot'!$C$16*($G$2 - I488)</f>
        <v>9458564.8952814005</v>
      </c>
      <c r="K488" s="5">
        <f xml:space="preserve"> 'INB Plot'!$C$17 + A488*'INB Plot'!$C$18</f>
        <v>7315000</v>
      </c>
      <c r="L488" s="5">
        <f t="shared" si="55"/>
        <v>2143564.8952814005</v>
      </c>
    </row>
    <row r="489" spans="1:12" x14ac:dyDescent="0.3">
      <c r="A489">
        <f>'INB Plot'!$C$28 + (ROW() - 52)*'INB Plot'!$C$29</f>
        <v>2310</v>
      </c>
      <c r="B489">
        <f xml:space="preserve"> ROUND('INB Plot'!$C$26*A489,0)</f>
        <v>462</v>
      </c>
      <c r="C489">
        <f t="shared" si="56"/>
        <v>1848</v>
      </c>
      <c r="D489" s="5">
        <f t="shared" si="49"/>
        <v>3875171.8643642017</v>
      </c>
      <c r="E489" s="5">
        <f t="shared" si="53"/>
        <v>382387.2233287656</v>
      </c>
      <c r="F489" s="15">
        <f t="shared" si="50"/>
        <v>29.933108296104688</v>
      </c>
      <c r="G489">
        <f t="shared" si="51"/>
        <v>48.265062616222423</v>
      </c>
      <c r="H489">
        <f t="shared" si="52"/>
        <v>-63.394700917668871</v>
      </c>
      <c r="I489" s="15">
        <f t="shared" si="54"/>
        <v>14.803469994658244</v>
      </c>
      <c r="J489" s="5">
        <f xml:space="preserve"> 'INB Plot'!$C$16*($G$2 - I489)</f>
        <v>9462795.4773311913</v>
      </c>
      <c r="K489" s="5">
        <f xml:space="preserve"> 'INB Plot'!$C$17 + A489*'INB Plot'!$C$18</f>
        <v>7330000</v>
      </c>
      <c r="L489" s="5">
        <f t="shared" si="55"/>
        <v>2132795.4773311913</v>
      </c>
    </row>
    <row r="490" spans="1:12" x14ac:dyDescent="0.3">
      <c r="A490">
        <f>'INB Plot'!$C$28 + (ROW() - 52)*'INB Plot'!$C$29</f>
        <v>2315</v>
      </c>
      <c r="B490">
        <f xml:space="preserve"> ROUND('INB Plot'!$C$26*A490,0)</f>
        <v>463</v>
      </c>
      <c r="C490">
        <f t="shared" si="56"/>
        <v>1852</v>
      </c>
      <c r="D490" s="5">
        <f t="shared" si="49"/>
        <v>3874354.5106873568</v>
      </c>
      <c r="E490" s="5">
        <f t="shared" si="53"/>
        <v>381562.38192040916</v>
      </c>
      <c r="F490" s="15">
        <f t="shared" si="50"/>
        <v>29.87484128367684</v>
      </c>
      <c r="G490">
        <f t="shared" si="51"/>
        <v>48.322808640707052</v>
      </c>
      <c r="H490">
        <f t="shared" si="52"/>
        <v>-63.422277107343859</v>
      </c>
      <c r="I490" s="15">
        <f t="shared" si="54"/>
        <v>14.775372817040036</v>
      </c>
      <c r="J490" s="5">
        <f xml:space="preserve"> 'INB Plot'!$C$16*($G$2 - I490)</f>
        <v>9467010.0539739225</v>
      </c>
      <c r="K490" s="5">
        <f xml:space="preserve"> 'INB Plot'!$C$17 + A490*'INB Plot'!$C$18</f>
        <v>7345000</v>
      </c>
      <c r="L490" s="5">
        <f t="shared" si="55"/>
        <v>2122010.0539739225</v>
      </c>
    </row>
    <row r="491" spans="1:12" x14ac:dyDescent="0.3">
      <c r="A491">
        <f>'INB Plot'!$C$28 + (ROW() - 52)*'INB Plot'!$C$29</f>
        <v>2320</v>
      </c>
      <c r="B491">
        <f xml:space="preserve"> ROUND('INB Plot'!$C$26*A491,0)</f>
        <v>464</v>
      </c>
      <c r="C491">
        <f t="shared" si="56"/>
        <v>1856</v>
      </c>
      <c r="D491" s="5">
        <f t="shared" si="49"/>
        <v>3873540.6800867049</v>
      </c>
      <c r="E491" s="5">
        <f t="shared" si="53"/>
        <v>380741.09135948471</v>
      </c>
      <c r="F491" s="15">
        <f t="shared" si="50"/>
        <v>29.816800638463853</v>
      </c>
      <c r="G491">
        <f t="shared" si="51"/>
        <v>48.380329972489477</v>
      </c>
      <c r="H491">
        <f t="shared" si="52"/>
        <v>-63.449748870900606</v>
      </c>
      <c r="I491" s="15">
        <f t="shared" si="54"/>
        <v>14.747381740052731</v>
      </c>
      <c r="J491" s="5">
        <f xml:space="preserve"> 'INB Plot'!$C$16*($G$2 - I491)</f>
        <v>9471208.7155220173</v>
      </c>
      <c r="K491" s="5">
        <f xml:space="preserve"> 'INB Plot'!$C$17 + A491*'INB Plot'!$C$18</f>
        <v>7360000</v>
      </c>
      <c r="L491" s="5">
        <f t="shared" si="55"/>
        <v>2111208.7155220173</v>
      </c>
    </row>
    <row r="492" spans="1:12" x14ac:dyDescent="0.3">
      <c r="A492">
        <f>'INB Plot'!$C$28 + (ROW() - 52)*'INB Plot'!$C$29</f>
        <v>2325</v>
      </c>
      <c r="B492">
        <f xml:space="preserve"> ROUND('INB Plot'!$C$26*A492,0)</f>
        <v>465</v>
      </c>
      <c r="C492">
        <f t="shared" si="56"/>
        <v>1860</v>
      </c>
      <c r="D492" s="5">
        <f t="shared" si="49"/>
        <v>3872730.349832722</v>
      </c>
      <c r="E492" s="5">
        <f t="shared" si="53"/>
        <v>379923.3287662401</v>
      </c>
      <c r="F492" s="15">
        <f t="shared" si="50"/>
        <v>29.758985044088668</v>
      </c>
      <c r="G492">
        <f t="shared" si="51"/>
        <v>48.437627920459164</v>
      </c>
      <c r="H492">
        <f t="shared" si="52"/>
        <v>-63.477116798433315</v>
      </c>
      <c r="I492" s="15">
        <f t="shared" si="54"/>
        <v>14.71949616611451</v>
      </c>
      <c r="J492" s="5">
        <f xml:space="preserve"> 'INB Plot'!$C$16*($G$2 - I492)</f>
        <v>9475391.5516127497</v>
      </c>
      <c r="K492" s="5">
        <f xml:space="preserve"> 'INB Plot'!$C$17 + A492*'INB Plot'!$C$18</f>
        <v>7375000</v>
      </c>
      <c r="L492" s="5">
        <f t="shared" si="55"/>
        <v>2100391.5516127497</v>
      </c>
    </row>
    <row r="493" spans="1:12" x14ac:dyDescent="0.3">
      <c r="A493">
        <f>'INB Plot'!$C$28 + (ROW() - 52)*'INB Plot'!$C$29</f>
        <v>2330</v>
      </c>
      <c r="B493">
        <f xml:space="preserve"> ROUND('INB Plot'!$C$26*A493,0)</f>
        <v>466</v>
      </c>
      <c r="C493">
        <f t="shared" si="56"/>
        <v>1864</v>
      </c>
      <c r="D493" s="5">
        <f t="shared" si="49"/>
        <v>3871923.4973909892</v>
      </c>
      <c r="E493" s="5">
        <f t="shared" si="53"/>
        <v>379109.07145706814</v>
      </c>
      <c r="F493" s="15">
        <f t="shared" si="50"/>
        <v>29.701393194359294</v>
      </c>
      <c r="G493">
        <f t="shared" si="51"/>
        <v>48.494703783359142</v>
      </c>
      <c r="H493">
        <f t="shared" si="52"/>
        <v>-63.504381475614395</v>
      </c>
      <c r="I493" s="15">
        <f t="shared" si="54"/>
        <v>14.691715502104046</v>
      </c>
      <c r="J493" s="5">
        <f xml:space="preserve"> 'INB Plot'!$C$16*($G$2 - I493)</f>
        <v>9479558.6512143202</v>
      </c>
      <c r="K493" s="5">
        <f xml:space="preserve"> 'INB Plot'!$C$17 + A493*'INB Plot'!$C$18</f>
        <v>7390000</v>
      </c>
      <c r="L493" s="5">
        <f t="shared" si="55"/>
        <v>2089558.6512143202</v>
      </c>
    </row>
    <row r="494" spans="1:12" x14ac:dyDescent="0.3">
      <c r="A494">
        <f>'INB Plot'!$C$28 + (ROW() - 52)*'INB Plot'!$C$29</f>
        <v>2335</v>
      </c>
      <c r="B494">
        <f xml:space="preserve"> ROUND('INB Plot'!$C$26*A494,0)</f>
        <v>467</v>
      </c>
      <c r="C494">
        <f t="shared" si="56"/>
        <v>1868</v>
      </c>
      <c r="D494" s="5">
        <f t="shared" si="49"/>
        <v>3871120.1004200978</v>
      </c>
      <c r="E494" s="5">
        <f t="shared" si="53"/>
        <v>378298.29694240971</v>
      </c>
      <c r="F494" s="15">
        <f t="shared" si="50"/>
        <v>29.644023793170554</v>
      </c>
      <c r="G494">
        <f t="shared" si="51"/>
        <v>48.551558849884344</v>
      </c>
      <c r="H494">
        <f t="shared" si="52"/>
        <v>-63.531543483736812</v>
      </c>
      <c r="I494" s="15">
        <f t="shared" si="54"/>
        <v>14.664039159318094</v>
      </c>
      <c r="J494" s="5">
        <f xml:space="preserve"> 'INB Plot'!$C$16*($G$2 - I494)</f>
        <v>9483710.1026322134</v>
      </c>
      <c r="K494" s="5">
        <f xml:space="preserve"> 'INB Plot'!$C$17 + A494*'INB Plot'!$C$18</f>
        <v>7405000</v>
      </c>
      <c r="L494" s="5">
        <f t="shared" si="55"/>
        <v>2078710.1026322134</v>
      </c>
    </row>
    <row r="495" spans="1:12" x14ac:dyDescent="0.3">
      <c r="A495">
        <f>'INB Plot'!$C$28 + (ROW() - 52)*'INB Plot'!$C$29</f>
        <v>2340</v>
      </c>
      <c r="B495">
        <f xml:space="preserve"> ROUND('INB Plot'!$C$26*A495,0)</f>
        <v>468</v>
      </c>
      <c r="C495">
        <f t="shared" si="56"/>
        <v>1872</v>
      </c>
      <c r="D495" s="5">
        <f t="shared" si="49"/>
        <v>3870320.1367695951</v>
      </c>
      <c r="E495" s="5">
        <f t="shared" si="53"/>
        <v>377490.9829246829</v>
      </c>
      <c r="F495" s="15">
        <f t="shared" si="50"/>
        <v>29.586875554406873</v>
      </c>
      <c r="G495">
        <f t="shared" si="51"/>
        <v>48.608194398778181</v>
      </c>
      <c r="H495">
        <f t="shared" si="52"/>
        <v>-63.558603399754219</v>
      </c>
      <c r="I495" s="15">
        <f t="shared" si="54"/>
        <v>14.636466553430836</v>
      </c>
      <c r="J495" s="5">
        <f xml:space="preserve"> 'INB Plot'!$C$16*($G$2 - I495)</f>
        <v>9487845.9935153015</v>
      </c>
      <c r="K495" s="5">
        <f xml:space="preserve"> 'INB Plot'!$C$17 + A495*'INB Plot'!$C$18</f>
        <v>7420000</v>
      </c>
      <c r="L495" s="5">
        <f t="shared" si="55"/>
        <v>2067845.9935153015</v>
      </c>
    </row>
    <row r="496" spans="1:12" x14ac:dyDescent="0.3">
      <c r="A496">
        <f>'INB Plot'!$C$28 + (ROW() - 52)*'INB Plot'!$C$29</f>
        <v>2345</v>
      </c>
      <c r="B496">
        <f xml:space="preserve"> ROUND('INB Plot'!$C$26*A496,0)</f>
        <v>469</v>
      </c>
      <c r="C496">
        <f t="shared" si="56"/>
        <v>1876</v>
      </c>
      <c r="D496" s="5">
        <f t="shared" si="49"/>
        <v>3869523.5844779434</v>
      </c>
      <c r="E496" s="5">
        <f t="shared" si="53"/>
        <v>376687.10729623912</v>
      </c>
      <c r="F496" s="15">
        <f t="shared" si="50"/>
        <v>29.529947201846316</v>
      </c>
      <c r="G496">
        <f t="shared" si="51"/>
        <v>48.664611698928553</v>
      </c>
      <c r="H496">
        <f t="shared" si="52"/>
        <v>-63.585561796320945</v>
      </c>
      <c r="I496" s="15">
        <f t="shared" si="54"/>
        <v>14.60899710445392</v>
      </c>
      <c r="J496" s="5">
        <f xml:space="preserve"> 'INB Plot'!$C$16*($G$2 - I496)</f>
        <v>9491966.4108618386</v>
      </c>
      <c r="K496" s="5">
        <f xml:space="preserve"> 'INB Plot'!$C$17 + A496*'INB Plot'!$C$18</f>
        <v>7435000</v>
      </c>
      <c r="L496" s="5">
        <f t="shared" si="55"/>
        <v>2056966.4108618386</v>
      </c>
    </row>
    <row r="497" spans="1:12" x14ac:dyDescent="0.3">
      <c r="A497">
        <f>'INB Plot'!$C$28 + (ROW() - 52)*'INB Plot'!$C$29</f>
        <v>2350</v>
      </c>
      <c r="B497">
        <f xml:space="preserve"> ROUND('INB Plot'!$C$26*A497,0)</f>
        <v>470</v>
      </c>
      <c r="C497">
        <f t="shared" si="56"/>
        <v>1880</v>
      </c>
      <c r="D497" s="5">
        <f t="shared" si="49"/>
        <v>3868730.4217705112</v>
      </c>
      <c r="E497" s="5">
        <f t="shared" si="53"/>
        <v>375886.64813734463</v>
      </c>
      <c r="F497" s="15">
        <f t="shared" si="50"/>
        <v>29.473237469065555</v>
      </c>
      <c r="G497">
        <f t="shared" si="51"/>
        <v>48.720812009463117</v>
      </c>
      <c r="H497">
        <f t="shared" si="52"/>
        <v>-63.612419241832214</v>
      </c>
      <c r="I497" s="15">
        <f t="shared" si="54"/>
        <v>14.581630236696455</v>
      </c>
      <c r="J497" s="5">
        <f xml:space="preserve"> 'INB Plot'!$C$16*($G$2 - I497)</f>
        <v>9496071.4410254583</v>
      </c>
      <c r="K497" s="5">
        <f xml:space="preserve"> 'INB Plot'!$C$17 + A497*'INB Plot'!$C$18</f>
        <v>7450000</v>
      </c>
      <c r="L497" s="5">
        <f t="shared" si="55"/>
        <v>2046071.4410254583</v>
      </c>
    </row>
    <row r="498" spans="1:12" x14ac:dyDescent="0.3">
      <c r="A498">
        <f>'INB Plot'!$C$28 + (ROW() - 52)*'INB Plot'!$C$29</f>
        <v>2355</v>
      </c>
      <c r="B498">
        <f xml:space="preserve"> ROUND('INB Plot'!$C$26*A498,0)</f>
        <v>471</v>
      </c>
      <c r="C498">
        <f t="shared" si="56"/>
        <v>1884</v>
      </c>
      <c r="D498" s="5">
        <f t="shared" si="49"/>
        <v>3867940.6270575905</v>
      </c>
      <c r="E498" s="5">
        <f t="shared" si="53"/>
        <v>375089.58371418878</v>
      </c>
      <c r="F498" s="15">
        <f t="shared" si="50"/>
        <v>29.416745099346109</v>
      </c>
      <c r="G498">
        <f t="shared" si="51"/>
        <v>48.776796579841999</v>
      </c>
      <c r="H498">
        <f t="shared" si="52"/>
        <v>-63.639176300463561</v>
      </c>
      <c r="I498" s="15">
        <f t="shared" si="54"/>
        <v>14.554365378724555</v>
      </c>
      <c r="J498" s="5">
        <f xml:space="preserve"> 'INB Plot'!$C$16*($G$2 - I498)</f>
        <v>9500161.1697212439</v>
      </c>
      <c r="K498" s="5">
        <f xml:space="preserve"> 'INB Plot'!$C$17 + A498*'INB Plot'!$C$18</f>
        <v>7465000</v>
      </c>
      <c r="L498" s="5">
        <f t="shared" si="55"/>
        <v>2035161.1697212439</v>
      </c>
    </row>
    <row r="499" spans="1:12" x14ac:dyDescent="0.3">
      <c r="A499">
        <f>'INB Plot'!$C$28 + (ROW() - 52)*'INB Plot'!$C$29</f>
        <v>2360</v>
      </c>
      <c r="B499">
        <f xml:space="preserve"> ROUND('INB Plot'!$C$26*A499,0)</f>
        <v>472</v>
      </c>
      <c r="C499">
        <f t="shared" si="56"/>
        <v>1888</v>
      </c>
      <c r="D499" s="5">
        <f t="shared" si="49"/>
        <v>3867154.1789324367</v>
      </c>
      <c r="E499" s="5">
        <f t="shared" si="53"/>
        <v>374295.89247691655</v>
      </c>
      <c r="F499" s="15">
        <f t="shared" si="50"/>
        <v>29.360468845581572</v>
      </c>
      <c r="G499">
        <f t="shared" si="51"/>
        <v>48.832566649951247</v>
      </c>
      <c r="H499">
        <f t="shared" si="52"/>
        <v>-63.665833532209291</v>
      </c>
      <c r="I499" s="15">
        <f t="shared" si="54"/>
        <v>14.527201963323535</v>
      </c>
      <c r="J499" s="5">
        <f xml:space="preserve"> 'INB Plot'!$C$16*($G$2 - I499)</f>
        <v>9504235.6820313968</v>
      </c>
      <c r="K499" s="5">
        <f xml:space="preserve"> 'INB Plot'!$C$17 + A499*'INB Plot'!$C$18</f>
        <v>7480000</v>
      </c>
      <c r="L499" s="5">
        <f t="shared" si="55"/>
        <v>2024235.6820313968</v>
      </c>
    </row>
    <row r="500" spans="1:12" x14ac:dyDescent="0.3">
      <c r="A500">
        <f>'INB Plot'!$C$28 + (ROW() - 52)*'INB Plot'!$C$29</f>
        <v>2365</v>
      </c>
      <c r="B500">
        <f xml:space="preserve"> ROUND('INB Plot'!$C$26*A500,0)</f>
        <v>473</v>
      </c>
      <c r="C500">
        <f t="shared" si="56"/>
        <v>1892</v>
      </c>
      <c r="D500" s="5">
        <f t="shared" ref="D500:D517" si="57" xml:space="preserve"> POWER($B$2,2)*$B$5*$B$6*($B$5+$B$6+B500)/(POWER($B$5+$B$6,2)*($B$5+$B$6+1)*B500)+POWER($C$2,2)*$B$7*$B$8*($B$7+$B$8+C500)/(POWER($B$7+$B$8,2)*($B$7+$B$8+1)*C500)</f>
        <v>3866371.0561693339</v>
      </c>
      <c r="E500" s="5">
        <f t="shared" si="53"/>
        <v>373505.55305768643</v>
      </c>
      <c r="F500" s="15">
        <f t="shared" ref="F500:F517" si="58" xml:space="preserve"> E500*SQRT($F$2/(2*PI()))*EXP(-POWER($E$2,2)/(2*$F$2))/D500</f>
        <v>29.304407470185854</v>
      </c>
      <c r="G500">
        <f t="shared" ref="G500:G517" si="59" xml:space="preserve"> -$E$2*NORMDIST(-$E$2/SQRT($F$2),0,1,1) + POWER($F$2,3/2)*EXP( -POWER($E$2,2)/(2*$F$2) ) / (D500*SQRT(2*PI()))</f>
        <v>48.888123450193945</v>
      </c>
      <c r="H500">
        <f t="shared" ref="H500:H517" si="60" xml:space="preserve"> $E$2*NORMDIST(-$E$2*SQRT(D500)/$F$2,0,1,1) - $F$2*EXP(-POWER($E$2,2)*D500/(2*POWER($F$2,2)))/(SQRT(2*PI()*D500))</f>
        <v>-63.692391492921502</v>
      </c>
      <c r="I500" s="15">
        <f t="shared" si="54"/>
        <v>14.500139427458294</v>
      </c>
      <c r="J500" s="5">
        <f xml:space="preserve"> 'INB Plot'!$C$16*($G$2 - I500)</f>
        <v>9508295.0624111835</v>
      </c>
      <c r="K500" s="5">
        <f xml:space="preserve"> 'INB Plot'!$C$17 + A500*'INB Plot'!$C$18</f>
        <v>7495000</v>
      </c>
      <c r="L500" s="5">
        <f t="shared" si="55"/>
        <v>2013295.0624111835</v>
      </c>
    </row>
    <row r="501" spans="1:12" x14ac:dyDescent="0.3">
      <c r="A501">
        <f>'INB Plot'!$C$28 + (ROW() - 52)*'INB Plot'!$C$29</f>
        <v>2370</v>
      </c>
      <c r="B501">
        <f xml:space="preserve"> ROUND('INB Plot'!$C$26*A501,0)</f>
        <v>474</v>
      </c>
      <c r="C501">
        <f t="shared" si="56"/>
        <v>1896</v>
      </c>
      <c r="D501" s="5">
        <f t="shared" si="57"/>
        <v>3865591.2377216872</v>
      </c>
      <c r="E501" s="5">
        <f t="shared" ref="E501:E517" si="61" xml:space="preserve"> POWER($B$2,2)*$B$5*$B$6/(POWER($B$5+$B$6,2)*(B501+1))+POWER($C$2,2)*$B$7*$B$8/(POWER($B$7+$B$8,2)*(C501+1))</f>
        <v>372718.5442687528</v>
      </c>
      <c r="F501" s="15">
        <f t="shared" si="58"/>
        <v>29.248559745002567</v>
      </c>
      <c r="G501">
        <f t="shared" si="59"/>
        <v>48.943468201580714</v>
      </c>
      <c r="H501">
        <f t="shared" si="60"/>
        <v>-63.718850734347768</v>
      </c>
      <c r="I501" s="15">
        <f t="shared" ref="I501:I517" si="62">F501+G501+H501</f>
        <v>14.473177212235512</v>
      </c>
      <c r="J501" s="5">
        <f xml:space="preserve"> 'INB Plot'!$C$16*($G$2 - I501)</f>
        <v>9512339.3946946003</v>
      </c>
      <c r="K501" s="5">
        <f xml:space="preserve"> 'INB Plot'!$C$17 + A501*'INB Plot'!$C$18</f>
        <v>7510000</v>
      </c>
      <c r="L501" s="5">
        <f t="shared" ref="L501:L517" si="63" xml:space="preserve"> J501 - K501</f>
        <v>2002339.3946946003</v>
      </c>
    </row>
    <row r="502" spans="1:12" x14ac:dyDescent="0.3">
      <c r="A502">
        <f>'INB Plot'!$C$28 + (ROW() - 52)*'INB Plot'!$C$29</f>
        <v>2375</v>
      </c>
      <c r="B502">
        <f xml:space="preserve"> ROUND('INB Plot'!$C$26*A502,0)</f>
        <v>475</v>
      </c>
      <c r="C502">
        <f t="shared" si="56"/>
        <v>1900</v>
      </c>
      <c r="D502" s="5">
        <f t="shared" si="57"/>
        <v>3864814.7027201364</v>
      </c>
      <c r="E502" s="5">
        <f t="shared" si="61"/>
        <v>371934.8451005728</v>
      </c>
      <c r="F502" s="15">
        <f t="shared" si="58"/>
        <v>29.192924451215394</v>
      </c>
      <c r="G502">
        <f t="shared" si="59"/>
        <v>48.998602115819295</v>
      </c>
      <c r="H502">
        <f t="shared" si="60"/>
        <v>-63.745211804168804</v>
      </c>
      <c r="I502" s="15">
        <f t="shared" si="62"/>
        <v>14.446314762865882</v>
      </c>
      <c r="J502" s="5">
        <f xml:space="preserve"> 'INB Plot'!$C$16*($G$2 - I502)</f>
        <v>9516368.7621000446</v>
      </c>
      <c r="K502" s="5">
        <f xml:space="preserve"> 'INB Plot'!$C$17 + A502*'INB Plot'!$C$18</f>
        <v>7525000</v>
      </c>
      <c r="L502" s="5">
        <f t="shared" si="63"/>
        <v>1991368.7621000446</v>
      </c>
    </row>
    <row r="503" spans="1:12" x14ac:dyDescent="0.3">
      <c r="A503">
        <f>'INB Plot'!$C$28 + (ROW() - 52)*'INB Plot'!$C$29</f>
        <v>2380</v>
      </c>
      <c r="B503">
        <f xml:space="preserve"> ROUND('INB Plot'!$C$26*A503,0)</f>
        <v>476</v>
      </c>
      <c r="C503">
        <f t="shared" si="56"/>
        <v>1904</v>
      </c>
      <c r="D503" s="5">
        <f t="shared" si="57"/>
        <v>3864041.4304706925</v>
      </c>
      <c r="E503" s="5">
        <f t="shared" si="61"/>
        <v>371154.43471993634</v>
      </c>
      <c r="F503" s="15">
        <f t="shared" si="58"/>
        <v>29.137500379259492</v>
      </c>
      <c r="G503">
        <f t="shared" si="59"/>
        <v>49.053526395403054</v>
      </c>
      <c r="H503">
        <f t="shared" si="60"/>
        <v>-63.771475246036402</v>
      </c>
      <c r="I503" s="15">
        <f t="shared" si="62"/>
        <v>14.419551528626144</v>
      </c>
      <c r="J503" s="5">
        <f xml:space="preserve"> 'INB Plot'!$C$16*($G$2 - I503)</f>
        <v>9520383.247236006</v>
      </c>
      <c r="K503" s="5">
        <f xml:space="preserve"> 'INB Plot'!$C$17 + A503*'INB Plot'!$C$18</f>
        <v>7540000</v>
      </c>
      <c r="L503" s="5">
        <f t="shared" si="63"/>
        <v>1980383.247236006</v>
      </c>
    </row>
    <row r="504" spans="1:12" x14ac:dyDescent="0.3">
      <c r="A504">
        <f>'INB Plot'!$C$28 + (ROW() - 52)*'INB Plot'!$C$29</f>
        <v>2385</v>
      </c>
      <c r="B504">
        <f xml:space="preserve"> ROUND('INB Plot'!$C$26*A504,0)</f>
        <v>477</v>
      </c>
      <c r="C504">
        <f t="shared" si="56"/>
        <v>1908</v>
      </c>
      <c r="D504" s="5">
        <f t="shared" si="57"/>
        <v>3863271.4004529025</v>
      </c>
      <c r="E504" s="5">
        <f t="shared" si="61"/>
        <v>370377.2924681204</v>
      </c>
      <c r="F504" s="15">
        <f t="shared" si="58"/>
        <v>29.082286328733872</v>
      </c>
      <c r="G504">
        <f t="shared" si="59"/>
        <v>49.108242233698007</v>
      </c>
      <c r="H504">
        <f t="shared" si="60"/>
        <v>-63.797641599609022</v>
      </c>
      <c r="I504" s="15">
        <f t="shared" si="62"/>
        <v>14.392886962822857</v>
      </c>
      <c r="J504" s="5">
        <f xml:space="preserve"> 'INB Plot'!$C$16*($G$2 - I504)</f>
        <v>9524382.9321064986</v>
      </c>
      <c r="K504" s="5">
        <f xml:space="preserve"> 'INB Plot'!$C$17 + A504*'INB Plot'!$C$18</f>
        <v>7555000</v>
      </c>
      <c r="L504" s="5">
        <f t="shared" si="63"/>
        <v>1969382.9321064986</v>
      </c>
    </row>
    <row r="505" spans="1:12" x14ac:dyDescent="0.3">
      <c r="A505">
        <f>'INB Plot'!$C$28 + (ROW() - 52)*'INB Plot'!$C$29</f>
        <v>2390</v>
      </c>
      <c r="B505">
        <f xml:space="preserve"> ROUND('INB Plot'!$C$26*A505,0)</f>
        <v>478</v>
      </c>
      <c r="C505">
        <f t="shared" si="56"/>
        <v>1912</v>
      </c>
      <c r="D505" s="5">
        <f t="shared" si="57"/>
        <v>3862504.5923180319</v>
      </c>
      <c r="E505" s="5">
        <f t="shared" si="61"/>
        <v>369603.39785906585</v>
      </c>
      <c r="F505" s="15">
        <f t="shared" si="58"/>
        <v>29.027281108314845</v>
      </c>
      <c r="G505">
        <f t="shared" si="59"/>
        <v>49.162750815029796</v>
      </c>
      <c r="H505">
        <f t="shared" si="60"/>
        <v>-63.823711400589474</v>
      </c>
      <c r="I505" s="15">
        <f t="shared" si="62"/>
        <v>14.36632052275516</v>
      </c>
      <c r="J505" s="5">
        <f xml:space="preserve"> 'INB Plot'!$C$16*($G$2 - I505)</f>
        <v>9528367.8981166538</v>
      </c>
      <c r="K505" s="5">
        <f xml:space="preserve"> 'INB Plot'!$C$17 + A505*'INB Plot'!$C$18</f>
        <v>7570000</v>
      </c>
      <c r="L505" s="5">
        <f t="shared" si="63"/>
        <v>1958367.8981166538</v>
      </c>
    </row>
    <row r="506" spans="1:12" x14ac:dyDescent="0.3">
      <c r="A506">
        <f>'INB Plot'!$C$28 + (ROW() - 52)*'INB Plot'!$C$29</f>
        <v>2395</v>
      </c>
      <c r="B506">
        <f xml:space="preserve"> ROUND('INB Plot'!$C$26*A506,0)</f>
        <v>479</v>
      </c>
      <c r="C506">
        <f t="shared" si="56"/>
        <v>1916</v>
      </c>
      <c r="D506" s="5">
        <f t="shared" si="57"/>
        <v>3861740.9858872741</v>
      </c>
      <c r="E506" s="5">
        <f t="shared" si="61"/>
        <v>368832.73057757749</v>
      </c>
      <c r="F506" s="15">
        <f t="shared" si="58"/>
        <v>28.972483535670325</v>
      </c>
      <c r="G506">
        <f t="shared" si="59"/>
        <v>49.217053314768663</v>
      </c>
      <c r="H506">
        <f t="shared" si="60"/>
        <v>-63.849685180760162</v>
      </c>
      <c r="I506" s="15">
        <f t="shared" si="62"/>
        <v>14.339851669678822</v>
      </c>
      <c r="J506" s="5">
        <f xml:space="preserve"> 'INB Plot'!$C$16*($G$2 - I506)</f>
        <v>9532338.2260781042</v>
      </c>
      <c r="K506" s="5">
        <f xml:space="preserve"> 'INB Plot'!$C$17 + A506*'INB Plot'!$C$18</f>
        <v>7585000</v>
      </c>
      <c r="L506" s="5">
        <f t="shared" si="63"/>
        <v>1947338.2260781042</v>
      </c>
    </row>
    <row r="507" spans="1:12" x14ac:dyDescent="0.3">
      <c r="A507">
        <f>'INB Plot'!$C$28 + (ROW() - 52)*'INB Plot'!$C$29</f>
        <v>2400</v>
      </c>
      <c r="B507">
        <f xml:space="preserve"> ROUND('INB Plot'!$C$26*A507,0)</f>
        <v>480</v>
      </c>
      <c r="C507">
        <f t="shared" si="56"/>
        <v>1920</v>
      </c>
      <c r="D507" s="5">
        <f t="shared" si="57"/>
        <v>3860980.5611499771</v>
      </c>
      <c r="E507" s="5">
        <f t="shared" si="61"/>
        <v>368065.2704775462</v>
      </c>
      <c r="F507" s="15">
        <f t="shared" si="58"/>
        <v>28.917892437375261</v>
      </c>
      <c r="G507">
        <f t="shared" si="59"/>
        <v>49.271150899414096</v>
      </c>
      <c r="H507">
        <f t="shared" si="60"/>
        <v>-63.875563468019124</v>
      </c>
      <c r="I507" s="15">
        <f t="shared" si="62"/>
        <v>14.31347986877023</v>
      </c>
      <c r="J507" s="5">
        <f xml:space="preserve"> 'INB Plot'!$C$16*($G$2 - I507)</f>
        <v>9536293.9962143935</v>
      </c>
      <c r="K507" s="5">
        <f xml:space="preserve"> 'INB Plot'!$C$17 + A507*'INB Plot'!$C$18</f>
        <v>7600000</v>
      </c>
      <c r="L507" s="5">
        <f t="shared" si="63"/>
        <v>1936293.9962143935</v>
      </c>
    </row>
    <row r="508" spans="1:12" x14ac:dyDescent="0.3">
      <c r="A508">
        <f>'INB Plot'!$C$28 + (ROW() - 52)*'INB Plot'!$C$29</f>
        <v>2405</v>
      </c>
      <c r="B508">
        <f xml:space="preserve"> ROUND('INB Plot'!$C$26*A508,0)</f>
        <v>481</v>
      </c>
      <c r="C508">
        <f t="shared" si="56"/>
        <v>1924</v>
      </c>
      <c r="D508" s="5">
        <f t="shared" si="57"/>
        <v>3860223.2982619004</v>
      </c>
      <c r="E508" s="5">
        <f t="shared" si="61"/>
        <v>367300.99758019357</v>
      </c>
      <c r="F508" s="15">
        <f t="shared" si="58"/>
        <v>28.86350664882784</v>
      </c>
      <c r="G508">
        <f t="shared" si="59"/>
        <v>49.325044726678613</v>
      </c>
      <c r="H508">
        <f t="shared" si="60"/>
        <v>-63.901346786415104</v>
      </c>
      <c r="I508" s="15">
        <f t="shared" si="62"/>
        <v>14.287204589091345</v>
      </c>
      <c r="J508" s="5">
        <f xml:space="preserve"> 'INB Plot'!$C$16*($G$2 - I508)</f>
        <v>9540235.288166225</v>
      </c>
      <c r="K508" s="5">
        <f xml:space="preserve"> 'INB Plot'!$C$17 + A508*'INB Plot'!$C$18</f>
        <v>7615000</v>
      </c>
      <c r="L508" s="5">
        <f t="shared" si="63"/>
        <v>1925235.288166225</v>
      </c>
    </row>
    <row r="509" spans="1:12" x14ac:dyDescent="0.3">
      <c r="A509">
        <f>'INB Plot'!$C$28 + (ROW() - 52)*'INB Plot'!$C$29</f>
        <v>2410</v>
      </c>
      <c r="B509">
        <f xml:space="preserve"> ROUND('INB Plot'!$C$26*A509,0)</f>
        <v>482</v>
      </c>
      <c r="C509">
        <f t="shared" si="56"/>
        <v>1928</v>
      </c>
      <c r="D509" s="5">
        <f t="shared" si="57"/>
        <v>3859469.1775434832</v>
      </c>
      <c r="E509" s="5">
        <f t="shared" si="61"/>
        <v>366539.89207233826</v>
      </c>
      <c r="F509" s="15">
        <f t="shared" si="58"/>
        <v>28.809325014166824</v>
      </c>
      <c r="G509">
        <f t="shared" si="59"/>
        <v>49.378735945569957</v>
      </c>
      <c r="H509">
        <f t="shared" si="60"/>
        <v>-63.927035656182625</v>
      </c>
      <c r="I509" s="15">
        <f t="shared" si="62"/>
        <v>14.261025303554163</v>
      </c>
      <c r="J509" s="5">
        <f xml:space="preserve"> 'INB Plot'!$C$16*($G$2 - I509)</f>
        <v>9544162.1809968036</v>
      </c>
      <c r="K509" s="5">
        <f xml:space="preserve"> 'INB Plot'!$C$17 + A509*'INB Plot'!$C$18</f>
        <v>7630000</v>
      </c>
      <c r="L509" s="5">
        <f t="shared" si="63"/>
        <v>1914162.1809968036</v>
      </c>
    </row>
    <row r="510" spans="1:12" x14ac:dyDescent="0.3">
      <c r="A510">
        <f>'INB Plot'!$C$28 + (ROW() - 52)*'INB Plot'!$C$29</f>
        <v>2415</v>
      </c>
      <c r="B510">
        <f xml:space="preserve"> ROUND('INB Plot'!$C$26*A510,0)</f>
        <v>483</v>
      </c>
      <c r="C510">
        <f t="shared" si="56"/>
        <v>1932</v>
      </c>
      <c r="D510" s="5">
        <f t="shared" si="57"/>
        <v>3858718.1794781443</v>
      </c>
      <c r="E510" s="5">
        <f t="shared" si="61"/>
        <v>365781.9343046837</v>
      </c>
      <c r="F510" s="15">
        <f t="shared" si="58"/>
        <v>28.75534638618964</v>
      </c>
      <c r="G510">
        <f t="shared" si="59"/>
        <v>49.432225696472898</v>
      </c>
      <c r="H510">
        <f t="shared" si="60"/>
        <v>-63.952630593775893</v>
      </c>
      <c r="I510" s="15">
        <f t="shared" si="62"/>
        <v>14.234941488886648</v>
      </c>
      <c r="J510" s="5">
        <f xml:space="preserve"> 'INB Plot'!$C$16*($G$2 - I510)</f>
        <v>9548074.7531969305</v>
      </c>
      <c r="K510" s="5">
        <f xml:space="preserve"> 'INB Plot'!$C$17 + A510*'INB Plot'!$C$18</f>
        <v>7645000</v>
      </c>
      <c r="L510" s="5">
        <f t="shared" si="63"/>
        <v>1903074.7531969305</v>
      </c>
    </row>
    <row r="511" spans="1:12" x14ac:dyDescent="0.3">
      <c r="A511">
        <f>'INB Plot'!$C$28 + (ROW() - 52)*'INB Plot'!$C$29</f>
        <v>2420</v>
      </c>
      <c r="B511">
        <f xml:space="preserve"> ROUND('INB Plot'!$C$26*A511,0)</f>
        <v>484</v>
      </c>
      <c r="C511">
        <f t="shared" si="56"/>
        <v>1936</v>
      </c>
      <c r="D511" s="5">
        <f t="shared" si="57"/>
        <v>3857970.2847105963</v>
      </c>
      <c r="E511" s="5">
        <f t="shared" si="61"/>
        <v>365027.10479012714</v>
      </c>
      <c r="F511" s="15">
        <f t="shared" si="58"/>
        <v>28.701569626271517</v>
      </c>
      <c r="G511">
        <f t="shared" si="59"/>
        <v>49.485515111230171</v>
      </c>
      <c r="H511">
        <f t="shared" si="60"/>
        <v>-63.978132111904188</v>
      </c>
      <c r="I511" s="15">
        <f t="shared" si="62"/>
        <v>14.208952625597504</v>
      </c>
      <c r="J511" s="5">
        <f xml:space="preserve"> 'INB Plot'!$C$16*($G$2 - I511)</f>
        <v>9551973.0826903023</v>
      </c>
      <c r="K511" s="5">
        <f xml:space="preserve"> 'INB Plot'!$C$17 + A511*'INB Plot'!$C$18</f>
        <v>7660000</v>
      </c>
      <c r="L511" s="5">
        <f t="shared" si="63"/>
        <v>1891973.0826903023</v>
      </c>
    </row>
    <row r="512" spans="1:12" x14ac:dyDescent="0.3">
      <c r="A512">
        <f>'INB Plot'!$C$28 + (ROW() - 52)*'INB Plot'!$C$29</f>
        <v>2425</v>
      </c>
      <c r="B512">
        <f xml:space="preserve"> ROUND('INB Plot'!$C$26*A512,0)</f>
        <v>485</v>
      </c>
      <c r="C512">
        <f t="shared" si="56"/>
        <v>1940</v>
      </c>
      <c r="D512" s="5">
        <f t="shared" si="57"/>
        <v>3857225.4740451826</v>
      </c>
      <c r="E512" s="5">
        <f t="shared" si="61"/>
        <v>364275.38420208963</v>
      </c>
      <c r="F512" s="15">
        <f t="shared" si="58"/>
        <v>28.64799360428546</v>
      </c>
      <c r="G512">
        <f t="shared" si="59"/>
        <v>49.538605313222064</v>
      </c>
      <c r="H512">
        <f t="shared" si="60"/>
        <v>-64.003540719564427</v>
      </c>
      <c r="I512" s="15">
        <f t="shared" si="62"/>
        <v>14.183058197943097</v>
      </c>
      <c r="J512" s="5">
        <f xml:space="preserve"> 'INB Plot'!$C$16*($G$2 - I512)</f>
        <v>9555857.2468384616</v>
      </c>
      <c r="K512" s="5">
        <f xml:space="preserve"> 'INB Plot'!$C$17 + A512*'INB Plot'!$C$18</f>
        <v>7675000</v>
      </c>
      <c r="L512" s="5">
        <f t="shared" si="63"/>
        <v>1880857.2468384616</v>
      </c>
    </row>
    <row r="513" spans="1:12" x14ac:dyDescent="0.3">
      <c r="A513">
        <f>'INB Plot'!$C$28 + (ROW() - 52)*'INB Plot'!$C$29</f>
        <v>2430</v>
      </c>
      <c r="B513">
        <f xml:space="preserve"> ROUND('INB Plot'!$C$26*A513,0)</f>
        <v>486</v>
      </c>
      <c r="C513">
        <f t="shared" si="56"/>
        <v>1944</v>
      </c>
      <c r="D513" s="5">
        <f t="shared" si="57"/>
        <v>3856483.7284442354</v>
      </c>
      <c r="E513" s="5">
        <f t="shared" si="61"/>
        <v>363526.75337286666</v>
      </c>
      <c r="F513" s="15">
        <f t="shared" si="58"/>
        <v>28.594617198523142</v>
      </c>
      <c r="G513">
        <f t="shared" si="59"/>
        <v>49.591497417445254</v>
      </c>
      <c r="H513">
        <f t="shared" si="60"/>
        <v>-64.028856922074482</v>
      </c>
      <c r="I513" s="15">
        <f t="shared" si="62"/>
        <v>14.157257693893911</v>
      </c>
      <c r="J513" s="5">
        <f xml:space="preserve"> 'INB Plot'!$C$16*($G$2 - I513)</f>
        <v>9559727.3224458396</v>
      </c>
      <c r="K513" s="5">
        <f xml:space="preserve"> 'INB Plot'!$C$17 + A513*'INB Plot'!$C$18</f>
        <v>7690000</v>
      </c>
      <c r="L513" s="5">
        <f t="shared" si="63"/>
        <v>1869727.3224458396</v>
      </c>
    </row>
    <row r="514" spans="1:12" x14ac:dyDescent="0.3">
      <c r="A514">
        <f>'INB Plot'!$C$28 + (ROW() - 52)*'INB Plot'!$C$29</f>
        <v>2435</v>
      </c>
      <c r="B514">
        <f xml:space="preserve"> ROUND('INB Plot'!$C$26*A514,0)</f>
        <v>487</v>
      </c>
      <c r="C514">
        <f t="shared" si="56"/>
        <v>1948</v>
      </c>
      <c r="D514" s="5">
        <f t="shared" si="57"/>
        <v>3855745.0290264543</v>
      </c>
      <c r="E514" s="5">
        <f t="shared" si="61"/>
        <v>362781.19329199858</v>
      </c>
      <c r="F514" s="15">
        <f t="shared" si="58"/>
        <v>28.541439295616659</v>
      </c>
      <c r="G514">
        <f t="shared" si="59"/>
        <v>49.644192530591368</v>
      </c>
      <c r="H514">
        <f t="shared" si="60"/>
        <v>-64.054081221107765</v>
      </c>
      <c r="I514" s="15">
        <f t="shared" si="62"/>
        <v>14.131550605100259</v>
      </c>
      <c r="J514" s="5">
        <f xml:space="preserve"> 'INB Plot'!$C$16*($G$2 - I514)</f>
        <v>9563583.3857648876</v>
      </c>
      <c r="K514" s="5">
        <f xml:space="preserve"> 'INB Plot'!$C$17 + A514*'INB Plot'!$C$18</f>
        <v>7705000</v>
      </c>
      <c r="L514" s="5">
        <f t="shared" si="63"/>
        <v>1858583.3857648876</v>
      </c>
    </row>
    <row r="515" spans="1:12" x14ac:dyDescent="0.3">
      <c r="A515">
        <f>'INB Plot'!$C$28 + (ROW() - 52)*'INB Plot'!$C$29</f>
        <v>2440</v>
      </c>
      <c r="B515">
        <f xml:space="preserve"> ROUND('INB Plot'!$C$26*A515,0)</f>
        <v>488</v>
      </c>
      <c r="C515">
        <f t="shared" si="56"/>
        <v>1952</v>
      </c>
      <c r="D515" s="5">
        <f t="shared" si="57"/>
        <v>3855009.3570653037</v>
      </c>
      <c r="E515" s="5">
        <f t="shared" si="61"/>
        <v>362038.68510466185</v>
      </c>
      <c r="F515" s="15">
        <f t="shared" si="58"/>
        <v>28.488458790461188</v>
      </c>
      <c r="G515">
        <f t="shared" si="59"/>
        <v>49.696691751123382</v>
      </c>
      <c r="H515">
        <f t="shared" si="60"/>
        <v>-64.079214114724351</v>
      </c>
      <c r="I515" s="15">
        <f t="shared" si="62"/>
        <v>14.105936426860211</v>
      </c>
      <c r="J515" s="5">
        <f xml:space="preserve"> 'INB Plot'!$C$16*($G$2 - I515)</f>
        <v>9567425.5125008952</v>
      </c>
      <c r="K515" s="5">
        <f xml:space="preserve"> 'INB Plot'!$C$17 + A515*'INB Plot'!$C$18</f>
        <v>7720000</v>
      </c>
      <c r="L515" s="5">
        <f t="shared" si="63"/>
        <v>1847425.5125008952</v>
      </c>
    </row>
    <row r="516" spans="1:12" x14ac:dyDescent="0.3">
      <c r="A516">
        <f>'INB Plot'!$C$28 + (ROW() - 52)*'INB Plot'!$C$29</f>
        <v>2445</v>
      </c>
      <c r="B516">
        <f xml:space="preserve"> ROUND('INB Plot'!$C$26*A516,0)</f>
        <v>489</v>
      </c>
      <c r="C516">
        <f t="shared" si="56"/>
        <v>1956</v>
      </c>
      <c r="D516" s="5">
        <f t="shared" si="57"/>
        <v>3854276.6939874301</v>
      </c>
      <c r="E516" s="5">
        <f t="shared" si="61"/>
        <v>361299.21011007926</v>
      </c>
      <c r="F516" s="15">
        <f t="shared" si="58"/>
        <v>28.435674586138468</v>
      </c>
      <c r="G516">
        <f t="shared" si="59"/>
        <v>49.748996169352978</v>
      </c>
      <c r="H516">
        <f t="shared" si="60"/>
        <v>-64.104256097403635</v>
      </c>
      <c r="I516" s="15">
        <f t="shared" si="62"/>
        <v>14.080414658087818</v>
      </c>
      <c r="J516" s="5">
        <f xml:space="preserve"> 'INB Plot'!$C$16*($G$2 - I516)</f>
        <v>9571253.7778167538</v>
      </c>
      <c r="K516" s="5">
        <f xml:space="preserve"> 'INB Plot'!$C$17 + A516*'INB Plot'!$C$18</f>
        <v>7735000</v>
      </c>
      <c r="L516" s="5">
        <f t="shared" si="63"/>
        <v>1836253.7778167538</v>
      </c>
    </row>
    <row r="517" spans="1:12" x14ac:dyDescent="0.3">
      <c r="A517">
        <f>'INB Plot'!$C$28 + (ROW() - 52)*'INB Plot'!$C$29</f>
        <v>2450</v>
      </c>
      <c r="B517">
        <f xml:space="preserve"> ROUND('INB Plot'!$C$26*A517,0)</f>
        <v>490</v>
      </c>
      <c r="C517">
        <f t="shared" si="56"/>
        <v>1960</v>
      </c>
      <c r="D517" s="5">
        <f t="shared" si="57"/>
        <v>3853547.0213710982</v>
      </c>
      <c r="E517" s="5">
        <f t="shared" si="61"/>
        <v>360562.74975995009</v>
      </c>
      <c r="F517" s="15">
        <f t="shared" si="58"/>
        <v>28.38308559384118</v>
      </c>
      <c r="G517">
        <f t="shared" si="59"/>
        <v>49.801106867515017</v>
      </c>
      <c r="H517">
        <f t="shared" si="60"/>
        <v>-64.129207660076986</v>
      </c>
      <c r="I517" s="15">
        <f t="shared" si="62"/>
        <v>14.054984801279204</v>
      </c>
      <c r="J517" s="5">
        <f xml:space="preserve"> 'INB Plot'!$C$16*($G$2 - I517)</f>
        <v>9575068.2563380469</v>
      </c>
      <c r="K517" s="5">
        <f xml:space="preserve"> 'INB Plot'!$C$17 + A517*'INB Plot'!$C$18</f>
        <v>7750000</v>
      </c>
      <c r="L517" s="5">
        <f t="shared" si="63"/>
        <v>1825068.2563380469</v>
      </c>
    </row>
    <row r="518" spans="1:12" x14ac:dyDescent="0.3">
      <c r="L518" s="5">
        <f>MAX(L52:L517)</f>
        <v>3883742.4786855234</v>
      </c>
    </row>
    <row r="519" spans="1:12" x14ac:dyDescent="0.3">
      <c r="L519" s="5">
        <f>(MATCH(L518,L52:L518,0)+1)</f>
        <v>190</v>
      </c>
    </row>
  </sheetData>
  <mergeCells count="3">
    <mergeCell ref="D5:E5"/>
    <mergeCell ref="D6:E6"/>
    <mergeCell ref="B38:C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INB Plot</vt:lpstr>
      <vt:lpstr>VOI Plots</vt:lpstr>
    </vt:vector>
  </TitlesOfParts>
  <Company>HSC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Willan</dc:creator>
  <cp:lastModifiedBy>Andrew Willan</cp:lastModifiedBy>
  <dcterms:created xsi:type="dcterms:W3CDTF">2012-10-20T12:34:26Z</dcterms:created>
  <dcterms:modified xsi:type="dcterms:W3CDTF">2013-12-04T14:43:27Z</dcterms:modified>
</cp:coreProperties>
</file>