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\Websites\andywillan.com\downloads\"/>
    </mc:Choice>
  </mc:AlternateContent>
  <bookViews>
    <workbookView xWindow="0" yWindow="132" windowWidth="19152" windowHeight="11316"/>
  </bookViews>
  <sheets>
    <sheet name="INB Plot" sheetId="1" r:id="rId1"/>
    <sheet name="VOI Plots" sheetId="2" r:id="rId2"/>
  </sheets>
  <calcPr calcId="152511"/>
</workbook>
</file>

<file path=xl/calcChain.xml><?xml version="1.0" encoding="utf-8"?>
<calcChain xmlns="http://schemas.openxmlformats.org/spreadsheetml/2006/main">
  <c r="R27" i="1" l="1"/>
  <c r="A234" i="1" l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2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C24" i="1"/>
  <c r="F20" i="1" l="1"/>
  <c r="F21" i="1" s="1"/>
  <c r="R28" i="1"/>
  <c r="J16" i="1" l="1"/>
  <c r="J15" i="1"/>
  <c r="H15" i="1"/>
  <c r="J17" i="1"/>
  <c r="I16" i="1"/>
  <c r="I15" i="1"/>
  <c r="F15" i="1"/>
  <c r="F17" i="1"/>
  <c r="I17" i="1"/>
  <c r="J18" i="1"/>
  <c r="H16" i="1"/>
  <c r="F16" i="1"/>
  <c r="F18" i="1"/>
  <c r="G15" i="1"/>
  <c r="B8" i="2"/>
  <c r="B7" i="2"/>
  <c r="B6" i="2"/>
  <c r="B5" i="2"/>
  <c r="B9" i="2" l="1"/>
  <c r="G6" i="2"/>
  <c r="C30" i="1" l="1"/>
  <c r="B53" i="2"/>
  <c r="C53" i="2"/>
  <c r="B57" i="2"/>
  <c r="C57" i="2"/>
  <c r="B61" i="2"/>
  <c r="C61" i="2"/>
  <c r="B63" i="2"/>
  <c r="C63" i="2"/>
  <c r="B67" i="2"/>
  <c r="C67" i="2"/>
  <c r="B71" i="2"/>
  <c r="C71" i="2"/>
  <c r="B52" i="2"/>
  <c r="C52" i="2"/>
  <c r="B54" i="2"/>
  <c r="C54" i="2"/>
  <c r="B56" i="2"/>
  <c r="C56" i="2"/>
  <c r="B58" i="2"/>
  <c r="C58" i="2"/>
  <c r="B60" i="2"/>
  <c r="C60" i="2"/>
  <c r="B62" i="2"/>
  <c r="C62" i="2"/>
  <c r="B64" i="2"/>
  <c r="C64" i="2"/>
  <c r="B66" i="2"/>
  <c r="C66" i="2"/>
  <c r="B68" i="2"/>
  <c r="C68" i="2"/>
  <c r="B70" i="2"/>
  <c r="C70" i="2"/>
  <c r="B72" i="2"/>
  <c r="C72" i="2"/>
  <c r="B74" i="2"/>
  <c r="C74" i="2"/>
  <c r="B76" i="2"/>
  <c r="C76" i="2"/>
  <c r="B78" i="2"/>
  <c r="C78" i="2"/>
  <c r="B80" i="2"/>
  <c r="C80" i="2"/>
  <c r="B82" i="2"/>
  <c r="C82" i="2"/>
  <c r="B84" i="2"/>
  <c r="C84" i="2"/>
  <c r="B86" i="2"/>
  <c r="C86" i="2"/>
  <c r="B88" i="2"/>
  <c r="C88" i="2"/>
  <c r="B90" i="2"/>
  <c r="C90" i="2"/>
  <c r="B92" i="2"/>
  <c r="C92" i="2"/>
  <c r="B94" i="2"/>
  <c r="C94" i="2"/>
  <c r="B96" i="2"/>
  <c r="C96" i="2"/>
  <c r="B98" i="2"/>
  <c r="C98" i="2"/>
  <c r="B100" i="2"/>
  <c r="C100" i="2"/>
  <c r="B102" i="2"/>
  <c r="C102" i="2"/>
  <c r="B104" i="2"/>
  <c r="C104" i="2"/>
  <c r="B106" i="2"/>
  <c r="C106" i="2"/>
  <c r="B108" i="2"/>
  <c r="C108" i="2"/>
  <c r="B110" i="2"/>
  <c r="C110" i="2"/>
  <c r="B112" i="2"/>
  <c r="C112" i="2"/>
  <c r="B114" i="2"/>
  <c r="C114" i="2"/>
  <c r="B116" i="2"/>
  <c r="C116" i="2"/>
  <c r="B118" i="2"/>
  <c r="C118" i="2"/>
  <c r="B120" i="2"/>
  <c r="C120" i="2"/>
  <c r="B122" i="2"/>
  <c r="C122" i="2"/>
  <c r="B124" i="2"/>
  <c r="C124" i="2"/>
  <c r="B126" i="2"/>
  <c r="C126" i="2"/>
  <c r="B128" i="2"/>
  <c r="C128" i="2"/>
  <c r="B130" i="2"/>
  <c r="C130" i="2"/>
  <c r="B132" i="2"/>
  <c r="C132" i="2"/>
  <c r="B134" i="2"/>
  <c r="C134" i="2"/>
  <c r="B136" i="2"/>
  <c r="C136" i="2"/>
  <c r="B138" i="2"/>
  <c r="C138" i="2"/>
  <c r="B140" i="2"/>
  <c r="C140" i="2"/>
  <c r="B142" i="2"/>
  <c r="C142" i="2"/>
  <c r="B144" i="2"/>
  <c r="C144" i="2"/>
  <c r="B146" i="2"/>
  <c r="C146" i="2"/>
  <c r="B148" i="2"/>
  <c r="C148" i="2"/>
  <c r="B150" i="2"/>
  <c r="C150" i="2"/>
  <c r="B153" i="2"/>
  <c r="C153" i="2"/>
  <c r="B155" i="2"/>
  <c r="C155" i="2"/>
  <c r="B157" i="2"/>
  <c r="C157" i="2"/>
  <c r="B159" i="2"/>
  <c r="C159" i="2"/>
  <c r="B161" i="2"/>
  <c r="C161" i="2"/>
  <c r="B163" i="2"/>
  <c r="C163" i="2"/>
  <c r="B165" i="2"/>
  <c r="C165" i="2"/>
  <c r="B167" i="2"/>
  <c r="C167" i="2"/>
  <c r="B169" i="2"/>
  <c r="C169" i="2"/>
  <c r="B171" i="2"/>
  <c r="C171" i="2"/>
  <c r="B173" i="2"/>
  <c r="C173" i="2"/>
  <c r="B175" i="2"/>
  <c r="C175" i="2"/>
  <c r="B177" i="2"/>
  <c r="C177" i="2"/>
  <c r="B179" i="2"/>
  <c r="C179" i="2"/>
  <c r="B181" i="2"/>
  <c r="C181" i="2"/>
  <c r="B183" i="2"/>
  <c r="C183" i="2"/>
  <c r="B185" i="2"/>
  <c r="C185" i="2"/>
  <c r="B187" i="2"/>
  <c r="C187" i="2"/>
  <c r="B189" i="2"/>
  <c r="C189" i="2"/>
  <c r="B191" i="2"/>
  <c r="C191" i="2"/>
  <c r="B193" i="2"/>
  <c r="C193" i="2"/>
  <c r="B195" i="2"/>
  <c r="C195" i="2"/>
  <c r="B197" i="2"/>
  <c r="C197" i="2"/>
  <c r="B199" i="2"/>
  <c r="C199" i="2"/>
  <c r="B201" i="2"/>
  <c r="C201" i="2"/>
  <c r="B203" i="2"/>
  <c r="C203" i="2"/>
  <c r="B205" i="2"/>
  <c r="C205" i="2"/>
  <c r="B207" i="2"/>
  <c r="C207" i="2"/>
  <c r="B209" i="2"/>
  <c r="C209" i="2"/>
  <c r="B211" i="2"/>
  <c r="C211" i="2"/>
  <c r="B213" i="2"/>
  <c r="C213" i="2"/>
  <c r="B215" i="2"/>
  <c r="C215" i="2"/>
  <c r="B217" i="2"/>
  <c r="C217" i="2"/>
  <c r="B219" i="2"/>
  <c r="C219" i="2"/>
  <c r="B221" i="2"/>
  <c r="C221" i="2"/>
  <c r="B223" i="2"/>
  <c r="C223" i="2"/>
  <c r="B225" i="2"/>
  <c r="C225" i="2"/>
  <c r="B227" i="2"/>
  <c r="C227" i="2"/>
  <c r="B229" i="2"/>
  <c r="C229" i="2"/>
  <c r="B231" i="2"/>
  <c r="C231" i="2"/>
  <c r="B233" i="2"/>
  <c r="C233" i="2"/>
  <c r="B235" i="2"/>
  <c r="C235" i="2"/>
  <c r="B237" i="2"/>
  <c r="C237" i="2"/>
  <c r="B239" i="2"/>
  <c r="C239" i="2"/>
  <c r="B241" i="2"/>
  <c r="C241" i="2"/>
  <c r="B243" i="2"/>
  <c r="C243" i="2"/>
  <c r="B245" i="2"/>
  <c r="C245" i="2"/>
  <c r="B247" i="2"/>
  <c r="C247" i="2"/>
  <c r="B249" i="2"/>
  <c r="C249" i="2"/>
  <c r="B251" i="2"/>
  <c r="C251" i="2"/>
  <c r="B253" i="2"/>
  <c r="C253" i="2"/>
  <c r="B255" i="2"/>
  <c r="C255" i="2"/>
  <c r="B257" i="2"/>
  <c r="C257" i="2"/>
  <c r="B259" i="2"/>
  <c r="C259" i="2"/>
  <c r="B261" i="2"/>
  <c r="C261" i="2"/>
  <c r="B263" i="2"/>
  <c r="C263" i="2"/>
  <c r="B265" i="2"/>
  <c r="C265" i="2"/>
  <c r="B267" i="2"/>
  <c r="C267" i="2"/>
  <c r="B269" i="2"/>
  <c r="C269" i="2"/>
  <c r="B271" i="2"/>
  <c r="C271" i="2"/>
  <c r="B273" i="2"/>
  <c r="C273" i="2"/>
  <c r="B275" i="2"/>
  <c r="C275" i="2"/>
  <c r="B277" i="2"/>
  <c r="C277" i="2"/>
  <c r="B279" i="2"/>
  <c r="C279" i="2"/>
  <c r="B281" i="2"/>
  <c r="C281" i="2"/>
  <c r="B283" i="2"/>
  <c r="C283" i="2"/>
  <c r="B285" i="2"/>
  <c r="C285" i="2"/>
  <c r="B287" i="2"/>
  <c r="C287" i="2"/>
  <c r="B289" i="2"/>
  <c r="C289" i="2"/>
  <c r="B291" i="2"/>
  <c r="C291" i="2"/>
  <c r="B293" i="2"/>
  <c r="C293" i="2"/>
  <c r="B295" i="2"/>
  <c r="C295" i="2"/>
  <c r="B297" i="2"/>
  <c r="C297" i="2"/>
  <c r="B299" i="2"/>
  <c r="C299" i="2"/>
  <c r="B301" i="2"/>
  <c r="C301" i="2"/>
  <c r="B303" i="2"/>
  <c r="C303" i="2"/>
  <c r="B305" i="2"/>
  <c r="C305" i="2"/>
  <c r="B307" i="2"/>
  <c r="C307" i="2"/>
  <c r="B309" i="2"/>
  <c r="C309" i="2"/>
  <c r="B311" i="2"/>
  <c r="C311" i="2"/>
  <c r="B313" i="2"/>
  <c r="C313" i="2"/>
  <c r="B315" i="2"/>
  <c r="C315" i="2"/>
  <c r="B317" i="2"/>
  <c r="C317" i="2"/>
  <c r="B319" i="2"/>
  <c r="C319" i="2"/>
  <c r="B321" i="2"/>
  <c r="C321" i="2"/>
  <c r="B323" i="2"/>
  <c r="C323" i="2"/>
  <c r="B325" i="2"/>
  <c r="C325" i="2"/>
  <c r="B327" i="2"/>
  <c r="C327" i="2"/>
  <c r="B329" i="2"/>
  <c r="C329" i="2"/>
  <c r="B331" i="2"/>
  <c r="C331" i="2"/>
  <c r="B333" i="2"/>
  <c r="C333" i="2"/>
  <c r="B335" i="2"/>
  <c r="C335" i="2"/>
  <c r="B337" i="2"/>
  <c r="C337" i="2"/>
  <c r="B339" i="2"/>
  <c r="C339" i="2"/>
  <c r="B341" i="2"/>
  <c r="C341" i="2"/>
  <c r="B343" i="2"/>
  <c r="C343" i="2"/>
  <c r="B345" i="2"/>
  <c r="C345" i="2"/>
  <c r="B347" i="2"/>
  <c r="C347" i="2"/>
  <c r="B349" i="2"/>
  <c r="C349" i="2"/>
  <c r="B351" i="2"/>
  <c r="C351" i="2"/>
  <c r="B353" i="2"/>
  <c r="C353" i="2"/>
  <c r="B355" i="2"/>
  <c r="C355" i="2"/>
  <c r="B357" i="2"/>
  <c r="C357" i="2"/>
  <c r="B359" i="2"/>
  <c r="C359" i="2"/>
  <c r="B361" i="2"/>
  <c r="C361" i="2"/>
  <c r="B363" i="2"/>
  <c r="C363" i="2"/>
  <c r="B365" i="2"/>
  <c r="C365" i="2"/>
  <c r="B367" i="2"/>
  <c r="C367" i="2"/>
  <c r="B369" i="2"/>
  <c r="C369" i="2"/>
  <c r="B371" i="2"/>
  <c r="C371" i="2"/>
  <c r="B373" i="2"/>
  <c r="C373" i="2"/>
  <c r="B375" i="2"/>
  <c r="C375" i="2"/>
  <c r="B377" i="2"/>
  <c r="C377" i="2"/>
  <c r="B379" i="2"/>
  <c r="C379" i="2"/>
  <c r="B381" i="2"/>
  <c r="C381" i="2"/>
  <c r="B383" i="2"/>
  <c r="C383" i="2"/>
  <c r="B385" i="2"/>
  <c r="C385" i="2"/>
  <c r="B387" i="2"/>
  <c r="C387" i="2"/>
  <c r="B389" i="2"/>
  <c r="C389" i="2"/>
  <c r="B391" i="2"/>
  <c r="C391" i="2"/>
  <c r="B393" i="2"/>
  <c r="C393" i="2"/>
  <c r="B395" i="2"/>
  <c r="C395" i="2"/>
  <c r="B397" i="2"/>
  <c r="C397" i="2"/>
  <c r="B399" i="2"/>
  <c r="C399" i="2"/>
  <c r="B401" i="2"/>
  <c r="C401" i="2"/>
  <c r="B403" i="2"/>
  <c r="C403" i="2"/>
  <c r="B405" i="2"/>
  <c r="C405" i="2"/>
  <c r="B407" i="2"/>
  <c r="C407" i="2"/>
  <c r="B409" i="2"/>
  <c r="C409" i="2"/>
  <c r="B411" i="2"/>
  <c r="C411" i="2"/>
  <c r="B413" i="2"/>
  <c r="C413" i="2"/>
  <c r="B415" i="2"/>
  <c r="C415" i="2"/>
  <c r="B417" i="2"/>
  <c r="C417" i="2"/>
  <c r="B419" i="2"/>
  <c r="C419" i="2"/>
  <c r="B421" i="2"/>
  <c r="C421" i="2"/>
  <c r="B423" i="2"/>
  <c r="C423" i="2"/>
  <c r="B425" i="2"/>
  <c r="C425" i="2"/>
  <c r="B427" i="2"/>
  <c r="C427" i="2"/>
  <c r="B429" i="2"/>
  <c r="C429" i="2"/>
  <c r="B431" i="2"/>
  <c r="C431" i="2"/>
  <c r="B433" i="2"/>
  <c r="C433" i="2"/>
  <c r="B435" i="2"/>
  <c r="C435" i="2"/>
  <c r="B437" i="2"/>
  <c r="C437" i="2"/>
  <c r="B439" i="2"/>
  <c r="C439" i="2"/>
  <c r="B441" i="2"/>
  <c r="C441" i="2"/>
  <c r="B443" i="2"/>
  <c r="C443" i="2"/>
  <c r="B445" i="2"/>
  <c r="C445" i="2"/>
  <c r="B447" i="2"/>
  <c r="C447" i="2"/>
  <c r="B449" i="2"/>
  <c r="C449" i="2"/>
  <c r="B451" i="2"/>
  <c r="C451" i="2"/>
  <c r="B453" i="2"/>
  <c r="C453" i="2"/>
  <c r="B455" i="2"/>
  <c r="C455" i="2"/>
  <c r="B457" i="2"/>
  <c r="C457" i="2"/>
  <c r="C459" i="2"/>
  <c r="B459" i="2"/>
  <c r="C461" i="2"/>
  <c r="B461" i="2"/>
  <c r="C463" i="2"/>
  <c r="B463" i="2"/>
  <c r="C465" i="2"/>
  <c r="B465" i="2"/>
  <c r="C467" i="2"/>
  <c r="B467" i="2"/>
  <c r="C469" i="2"/>
  <c r="B469" i="2"/>
  <c r="C471" i="2"/>
  <c r="B471" i="2"/>
  <c r="C473" i="2"/>
  <c r="B473" i="2"/>
  <c r="C475" i="2"/>
  <c r="B475" i="2"/>
  <c r="C477" i="2"/>
  <c r="B477" i="2"/>
  <c r="C479" i="2"/>
  <c r="B479" i="2"/>
  <c r="C481" i="2"/>
  <c r="B481" i="2"/>
  <c r="C483" i="2"/>
  <c r="B483" i="2"/>
  <c r="C485" i="2"/>
  <c r="B485" i="2"/>
  <c r="C487" i="2"/>
  <c r="B487" i="2"/>
  <c r="C489" i="2"/>
  <c r="B489" i="2"/>
  <c r="C491" i="2"/>
  <c r="B491" i="2"/>
  <c r="C493" i="2"/>
  <c r="B493" i="2"/>
  <c r="C495" i="2"/>
  <c r="B495" i="2"/>
  <c r="C497" i="2"/>
  <c r="B497" i="2"/>
  <c r="C499" i="2"/>
  <c r="B499" i="2"/>
  <c r="C501" i="2"/>
  <c r="B501" i="2"/>
  <c r="C503" i="2"/>
  <c r="B503" i="2"/>
  <c r="C505" i="2"/>
  <c r="B505" i="2"/>
  <c r="B507" i="2"/>
  <c r="C507" i="2"/>
  <c r="B509" i="2"/>
  <c r="C509" i="2"/>
  <c r="B511" i="2"/>
  <c r="C511" i="2"/>
  <c r="B513" i="2"/>
  <c r="C513" i="2"/>
  <c r="B515" i="2"/>
  <c r="C515" i="2"/>
  <c r="B517" i="2"/>
  <c r="C517" i="2"/>
  <c r="B55" i="2"/>
  <c r="C55" i="2"/>
  <c r="B59" i="2"/>
  <c r="C59" i="2"/>
  <c r="B65" i="2"/>
  <c r="C65" i="2"/>
  <c r="B69" i="2"/>
  <c r="C69" i="2"/>
  <c r="B73" i="2"/>
  <c r="C73" i="2"/>
  <c r="B75" i="2"/>
  <c r="C75" i="2"/>
  <c r="B77" i="2"/>
  <c r="C77" i="2"/>
  <c r="B79" i="2"/>
  <c r="C79" i="2"/>
  <c r="B81" i="2"/>
  <c r="C81" i="2"/>
  <c r="B83" i="2"/>
  <c r="C83" i="2"/>
  <c r="B85" i="2"/>
  <c r="C85" i="2"/>
  <c r="B87" i="2"/>
  <c r="C87" i="2"/>
  <c r="B89" i="2"/>
  <c r="C89" i="2"/>
  <c r="B91" i="2"/>
  <c r="C91" i="2"/>
  <c r="B93" i="2"/>
  <c r="C93" i="2"/>
  <c r="B95" i="2"/>
  <c r="C95" i="2"/>
  <c r="B97" i="2"/>
  <c r="C97" i="2"/>
  <c r="B99" i="2"/>
  <c r="C99" i="2"/>
  <c r="B101" i="2"/>
  <c r="C101" i="2"/>
  <c r="B103" i="2"/>
  <c r="C103" i="2"/>
  <c r="B105" i="2"/>
  <c r="C105" i="2"/>
  <c r="B107" i="2"/>
  <c r="C107" i="2"/>
  <c r="B109" i="2"/>
  <c r="C109" i="2"/>
  <c r="B111" i="2"/>
  <c r="C111" i="2"/>
  <c r="B113" i="2"/>
  <c r="C113" i="2"/>
  <c r="B115" i="2"/>
  <c r="C115" i="2"/>
  <c r="B117" i="2"/>
  <c r="C117" i="2"/>
  <c r="B119" i="2"/>
  <c r="C119" i="2"/>
  <c r="B121" i="2"/>
  <c r="C121" i="2"/>
  <c r="B123" i="2"/>
  <c r="C123" i="2"/>
  <c r="B125" i="2"/>
  <c r="C125" i="2"/>
  <c r="B127" i="2"/>
  <c r="C127" i="2"/>
  <c r="B129" i="2"/>
  <c r="C129" i="2"/>
  <c r="B131" i="2"/>
  <c r="C131" i="2"/>
  <c r="B133" i="2"/>
  <c r="C133" i="2"/>
  <c r="B135" i="2"/>
  <c r="C135" i="2"/>
  <c r="B137" i="2"/>
  <c r="C137" i="2"/>
  <c r="B139" i="2"/>
  <c r="C139" i="2"/>
  <c r="B141" i="2"/>
  <c r="C141" i="2"/>
  <c r="B143" i="2"/>
  <c r="C143" i="2"/>
  <c r="B145" i="2"/>
  <c r="C145" i="2"/>
  <c r="B147" i="2"/>
  <c r="C147" i="2"/>
  <c r="B149" i="2"/>
  <c r="C149" i="2"/>
  <c r="B151" i="2"/>
  <c r="C151" i="2"/>
  <c r="B152" i="2"/>
  <c r="C152" i="2"/>
  <c r="B154" i="2"/>
  <c r="C154" i="2"/>
  <c r="B156" i="2"/>
  <c r="C156" i="2"/>
  <c r="B158" i="2"/>
  <c r="C158" i="2"/>
  <c r="B160" i="2"/>
  <c r="C160" i="2"/>
  <c r="B162" i="2"/>
  <c r="C162" i="2"/>
  <c r="B164" i="2"/>
  <c r="C164" i="2"/>
  <c r="B166" i="2"/>
  <c r="C166" i="2"/>
  <c r="B168" i="2"/>
  <c r="C168" i="2"/>
  <c r="B170" i="2"/>
  <c r="C170" i="2"/>
  <c r="B172" i="2"/>
  <c r="C172" i="2"/>
  <c r="B174" i="2"/>
  <c r="C174" i="2"/>
  <c r="B176" i="2"/>
  <c r="C176" i="2"/>
  <c r="B178" i="2"/>
  <c r="C178" i="2"/>
  <c r="B180" i="2"/>
  <c r="C180" i="2"/>
  <c r="B182" i="2"/>
  <c r="C182" i="2"/>
  <c r="B184" i="2"/>
  <c r="C184" i="2"/>
  <c r="B186" i="2"/>
  <c r="C186" i="2"/>
  <c r="B188" i="2"/>
  <c r="C188" i="2"/>
  <c r="B190" i="2"/>
  <c r="C190" i="2"/>
  <c r="B192" i="2"/>
  <c r="C192" i="2"/>
  <c r="B194" i="2"/>
  <c r="C194" i="2"/>
  <c r="B196" i="2"/>
  <c r="C196" i="2"/>
  <c r="B198" i="2"/>
  <c r="C198" i="2"/>
  <c r="B200" i="2"/>
  <c r="C200" i="2"/>
  <c r="B202" i="2"/>
  <c r="C202" i="2"/>
  <c r="B204" i="2"/>
  <c r="C204" i="2"/>
  <c r="B206" i="2"/>
  <c r="C206" i="2"/>
  <c r="B208" i="2"/>
  <c r="C208" i="2"/>
  <c r="B210" i="2"/>
  <c r="C210" i="2"/>
  <c r="B212" i="2"/>
  <c r="C212" i="2"/>
  <c r="B214" i="2"/>
  <c r="C214" i="2"/>
  <c r="B216" i="2"/>
  <c r="C216" i="2"/>
  <c r="B218" i="2"/>
  <c r="C218" i="2"/>
  <c r="B220" i="2"/>
  <c r="C220" i="2"/>
  <c r="B222" i="2"/>
  <c r="C222" i="2"/>
  <c r="B224" i="2"/>
  <c r="C224" i="2"/>
  <c r="B226" i="2"/>
  <c r="C226" i="2"/>
  <c r="B228" i="2"/>
  <c r="C228" i="2"/>
  <c r="B230" i="2"/>
  <c r="C230" i="2"/>
  <c r="B232" i="2"/>
  <c r="C232" i="2"/>
  <c r="B234" i="2"/>
  <c r="C234" i="2"/>
  <c r="B236" i="2"/>
  <c r="C236" i="2"/>
  <c r="B238" i="2"/>
  <c r="C238" i="2"/>
  <c r="B240" i="2"/>
  <c r="C240" i="2"/>
  <c r="B242" i="2"/>
  <c r="C242" i="2"/>
  <c r="B244" i="2"/>
  <c r="C244" i="2"/>
  <c r="B246" i="2"/>
  <c r="C246" i="2"/>
  <c r="B248" i="2"/>
  <c r="C248" i="2"/>
  <c r="B250" i="2"/>
  <c r="C250" i="2"/>
  <c r="B252" i="2"/>
  <c r="C252" i="2"/>
  <c r="B254" i="2"/>
  <c r="C254" i="2"/>
  <c r="B256" i="2"/>
  <c r="C256" i="2"/>
  <c r="B258" i="2"/>
  <c r="C258" i="2"/>
  <c r="B260" i="2"/>
  <c r="C260" i="2"/>
  <c r="B262" i="2"/>
  <c r="C262" i="2"/>
  <c r="B264" i="2"/>
  <c r="C264" i="2"/>
  <c r="B266" i="2"/>
  <c r="C266" i="2"/>
  <c r="B268" i="2"/>
  <c r="C268" i="2"/>
  <c r="B270" i="2"/>
  <c r="C270" i="2"/>
  <c r="B272" i="2"/>
  <c r="C272" i="2"/>
  <c r="B274" i="2"/>
  <c r="C274" i="2"/>
  <c r="B276" i="2"/>
  <c r="C276" i="2"/>
  <c r="B278" i="2"/>
  <c r="C278" i="2"/>
  <c r="B280" i="2"/>
  <c r="C280" i="2"/>
  <c r="B282" i="2"/>
  <c r="C282" i="2"/>
  <c r="B284" i="2"/>
  <c r="C284" i="2"/>
  <c r="B286" i="2"/>
  <c r="C286" i="2"/>
  <c r="B288" i="2"/>
  <c r="C288" i="2"/>
  <c r="B290" i="2"/>
  <c r="C290" i="2"/>
  <c r="B292" i="2"/>
  <c r="C292" i="2"/>
  <c r="B294" i="2"/>
  <c r="C294" i="2"/>
  <c r="B296" i="2"/>
  <c r="C296" i="2"/>
  <c r="B298" i="2"/>
  <c r="C298" i="2"/>
  <c r="B300" i="2"/>
  <c r="C300" i="2"/>
  <c r="B302" i="2"/>
  <c r="C302" i="2"/>
  <c r="B304" i="2"/>
  <c r="C304" i="2"/>
  <c r="B306" i="2"/>
  <c r="C306" i="2"/>
  <c r="B308" i="2"/>
  <c r="C308" i="2"/>
  <c r="B310" i="2"/>
  <c r="C310" i="2"/>
  <c r="B312" i="2"/>
  <c r="C312" i="2"/>
  <c r="B314" i="2"/>
  <c r="C314" i="2"/>
  <c r="B316" i="2"/>
  <c r="C316" i="2"/>
  <c r="B318" i="2"/>
  <c r="C318" i="2"/>
  <c r="B320" i="2"/>
  <c r="C320" i="2"/>
  <c r="B322" i="2"/>
  <c r="C322" i="2"/>
  <c r="B324" i="2"/>
  <c r="C324" i="2"/>
  <c r="B326" i="2"/>
  <c r="C326" i="2"/>
  <c r="B328" i="2"/>
  <c r="C328" i="2"/>
  <c r="B330" i="2"/>
  <c r="C330" i="2"/>
  <c r="B332" i="2"/>
  <c r="C332" i="2"/>
  <c r="B334" i="2"/>
  <c r="C334" i="2"/>
  <c r="B336" i="2"/>
  <c r="C336" i="2"/>
  <c r="B338" i="2"/>
  <c r="C338" i="2"/>
  <c r="B340" i="2"/>
  <c r="C340" i="2"/>
  <c r="B342" i="2"/>
  <c r="C342" i="2"/>
  <c r="B344" i="2"/>
  <c r="C344" i="2"/>
  <c r="B346" i="2"/>
  <c r="C346" i="2"/>
  <c r="B348" i="2"/>
  <c r="C348" i="2"/>
  <c r="B350" i="2"/>
  <c r="C350" i="2"/>
  <c r="B352" i="2"/>
  <c r="C352" i="2"/>
  <c r="B354" i="2"/>
  <c r="C354" i="2"/>
  <c r="B356" i="2"/>
  <c r="C356" i="2"/>
  <c r="B358" i="2"/>
  <c r="C358" i="2"/>
  <c r="B360" i="2"/>
  <c r="C360" i="2"/>
  <c r="B362" i="2"/>
  <c r="C362" i="2"/>
  <c r="B364" i="2"/>
  <c r="C364" i="2"/>
  <c r="B366" i="2"/>
  <c r="C366" i="2"/>
  <c r="B368" i="2"/>
  <c r="C368" i="2"/>
  <c r="B370" i="2"/>
  <c r="C370" i="2"/>
  <c r="B372" i="2"/>
  <c r="C372" i="2"/>
  <c r="B374" i="2"/>
  <c r="C374" i="2"/>
  <c r="B376" i="2"/>
  <c r="C376" i="2"/>
  <c r="B378" i="2"/>
  <c r="C378" i="2"/>
  <c r="B380" i="2"/>
  <c r="C380" i="2"/>
  <c r="B382" i="2"/>
  <c r="C382" i="2"/>
  <c r="B384" i="2"/>
  <c r="C384" i="2"/>
  <c r="B386" i="2"/>
  <c r="C386" i="2"/>
  <c r="B388" i="2"/>
  <c r="C388" i="2"/>
  <c r="B390" i="2"/>
  <c r="C390" i="2"/>
  <c r="B392" i="2"/>
  <c r="C392" i="2"/>
  <c r="B394" i="2"/>
  <c r="C394" i="2"/>
  <c r="B396" i="2"/>
  <c r="C396" i="2"/>
  <c r="B398" i="2"/>
  <c r="C398" i="2"/>
  <c r="B400" i="2"/>
  <c r="C400" i="2"/>
  <c r="B402" i="2"/>
  <c r="C402" i="2"/>
  <c r="B404" i="2"/>
  <c r="C404" i="2"/>
  <c r="B406" i="2"/>
  <c r="C406" i="2"/>
  <c r="B408" i="2"/>
  <c r="C408" i="2"/>
  <c r="B410" i="2"/>
  <c r="C410" i="2"/>
  <c r="B412" i="2"/>
  <c r="C412" i="2"/>
  <c r="B414" i="2"/>
  <c r="C414" i="2"/>
  <c r="B416" i="2"/>
  <c r="C416" i="2"/>
  <c r="B418" i="2"/>
  <c r="C418" i="2"/>
  <c r="B420" i="2"/>
  <c r="C420" i="2"/>
  <c r="B422" i="2"/>
  <c r="C422" i="2"/>
  <c r="B424" i="2"/>
  <c r="C424" i="2"/>
  <c r="B426" i="2"/>
  <c r="C426" i="2"/>
  <c r="B428" i="2"/>
  <c r="C428" i="2"/>
  <c r="B430" i="2"/>
  <c r="C430" i="2"/>
  <c r="B432" i="2"/>
  <c r="C432" i="2"/>
  <c r="B434" i="2"/>
  <c r="C434" i="2"/>
  <c r="B436" i="2"/>
  <c r="C436" i="2"/>
  <c r="B438" i="2"/>
  <c r="C438" i="2"/>
  <c r="B440" i="2"/>
  <c r="C440" i="2"/>
  <c r="B442" i="2"/>
  <c r="C442" i="2"/>
  <c r="B444" i="2"/>
  <c r="C444" i="2"/>
  <c r="B446" i="2"/>
  <c r="C446" i="2"/>
  <c r="B448" i="2"/>
  <c r="C448" i="2"/>
  <c r="B450" i="2"/>
  <c r="C450" i="2"/>
  <c r="B452" i="2"/>
  <c r="C452" i="2"/>
  <c r="B454" i="2"/>
  <c r="C454" i="2"/>
  <c r="B456" i="2"/>
  <c r="C456" i="2"/>
  <c r="C458" i="2"/>
  <c r="B458" i="2"/>
  <c r="C460" i="2"/>
  <c r="B460" i="2"/>
  <c r="C462" i="2"/>
  <c r="B462" i="2"/>
  <c r="C464" i="2"/>
  <c r="B464" i="2"/>
  <c r="C466" i="2"/>
  <c r="B466" i="2"/>
  <c r="C468" i="2"/>
  <c r="B468" i="2"/>
  <c r="C470" i="2"/>
  <c r="B470" i="2"/>
  <c r="C472" i="2"/>
  <c r="B472" i="2"/>
  <c r="C474" i="2"/>
  <c r="B474" i="2"/>
  <c r="C476" i="2"/>
  <c r="B476" i="2"/>
  <c r="C478" i="2"/>
  <c r="B478" i="2"/>
  <c r="C480" i="2"/>
  <c r="B480" i="2"/>
  <c r="C482" i="2"/>
  <c r="B482" i="2"/>
  <c r="C484" i="2"/>
  <c r="B484" i="2"/>
  <c r="C486" i="2"/>
  <c r="B486" i="2"/>
  <c r="C488" i="2"/>
  <c r="B488" i="2"/>
  <c r="C490" i="2"/>
  <c r="B490" i="2"/>
  <c r="C492" i="2"/>
  <c r="B492" i="2"/>
  <c r="C494" i="2"/>
  <c r="B494" i="2"/>
  <c r="C496" i="2"/>
  <c r="B496" i="2"/>
  <c r="C498" i="2"/>
  <c r="B498" i="2"/>
  <c r="C500" i="2"/>
  <c r="B500" i="2"/>
  <c r="C502" i="2"/>
  <c r="B502" i="2"/>
  <c r="C504" i="2"/>
  <c r="B504" i="2"/>
  <c r="B506" i="2"/>
  <c r="C506" i="2"/>
  <c r="B508" i="2"/>
  <c r="C508" i="2"/>
  <c r="B510" i="2"/>
  <c r="C510" i="2"/>
  <c r="B512" i="2"/>
  <c r="C512" i="2"/>
  <c r="B514" i="2"/>
  <c r="C514" i="2"/>
  <c r="B516" i="2"/>
  <c r="C516" i="2"/>
  <c r="F5" i="2"/>
  <c r="F6" i="2"/>
  <c r="G5" i="2"/>
  <c r="K305" i="2"/>
  <c r="K307" i="2"/>
  <c r="K309" i="2"/>
  <c r="K311" i="2"/>
  <c r="K313" i="2"/>
  <c r="K315" i="2"/>
  <c r="K317" i="2"/>
  <c r="K319" i="2"/>
  <c r="K321" i="2"/>
  <c r="K323" i="2"/>
  <c r="K325" i="2"/>
  <c r="K327" i="2"/>
  <c r="K329" i="2"/>
  <c r="K331" i="2"/>
  <c r="K333" i="2"/>
  <c r="K335" i="2"/>
  <c r="K337" i="2"/>
  <c r="K339" i="2"/>
  <c r="K341" i="2"/>
  <c r="K343" i="2"/>
  <c r="K345" i="2"/>
  <c r="K347" i="2"/>
  <c r="K349" i="2"/>
  <c r="K351" i="2"/>
  <c r="K353" i="2"/>
  <c r="K355" i="2"/>
  <c r="K357" i="2"/>
  <c r="K359" i="2"/>
  <c r="K361" i="2"/>
  <c r="K363" i="2"/>
  <c r="K365" i="2"/>
  <c r="K367" i="2"/>
  <c r="K369" i="2"/>
  <c r="K371" i="2"/>
  <c r="K373" i="2"/>
  <c r="K375" i="2"/>
  <c r="K377" i="2"/>
  <c r="K379" i="2"/>
  <c r="K381" i="2"/>
  <c r="K383" i="2"/>
  <c r="K385" i="2"/>
  <c r="K387" i="2"/>
  <c r="K389" i="2"/>
  <c r="K391" i="2"/>
  <c r="K393" i="2"/>
  <c r="K395" i="2"/>
  <c r="K397" i="2"/>
  <c r="K399" i="2"/>
  <c r="K401" i="2"/>
  <c r="K403" i="2"/>
  <c r="K405" i="2"/>
  <c r="K407" i="2"/>
  <c r="K409" i="2"/>
  <c r="K411" i="2"/>
  <c r="K52" i="2"/>
  <c r="K58" i="2"/>
  <c r="K60" i="2"/>
  <c r="K62" i="2"/>
  <c r="K68" i="2"/>
  <c r="K70" i="2"/>
  <c r="K72" i="2"/>
  <c r="K74" i="2"/>
  <c r="K76" i="2"/>
  <c r="K78" i="2"/>
  <c r="K84" i="2"/>
  <c r="K86" i="2"/>
  <c r="K90" i="2"/>
  <c r="K92" i="2"/>
  <c r="K94" i="2"/>
  <c r="K96" i="2"/>
  <c r="K98" i="2"/>
  <c r="K100" i="2"/>
  <c r="K102" i="2"/>
  <c r="K104" i="2"/>
  <c r="K106" i="2"/>
  <c r="K108" i="2"/>
  <c r="K110" i="2"/>
  <c r="K112" i="2"/>
  <c r="K114" i="2"/>
  <c r="K116" i="2"/>
  <c r="K118" i="2"/>
  <c r="K120" i="2"/>
  <c r="K122" i="2"/>
  <c r="K124" i="2"/>
  <c r="K126" i="2"/>
  <c r="K128" i="2"/>
  <c r="K130" i="2"/>
  <c r="K132" i="2"/>
  <c r="K134" i="2"/>
  <c r="K136" i="2"/>
  <c r="K138" i="2"/>
  <c r="K140" i="2"/>
  <c r="K142" i="2"/>
  <c r="K144" i="2"/>
  <c r="K146" i="2"/>
  <c r="K148" i="2"/>
  <c r="K150" i="2"/>
  <c r="K160" i="2"/>
  <c r="K162" i="2"/>
  <c r="K164" i="2"/>
  <c r="K166" i="2"/>
  <c r="K168" i="2"/>
  <c r="K170" i="2"/>
  <c r="K172" i="2"/>
  <c r="K174" i="2"/>
  <c r="K176" i="2"/>
  <c r="K178" i="2"/>
  <c r="K180" i="2"/>
  <c r="K182" i="2"/>
  <c r="K184" i="2"/>
  <c r="K186" i="2"/>
  <c r="K188" i="2"/>
  <c r="K190" i="2"/>
  <c r="K192" i="2"/>
  <c r="K194" i="2"/>
  <c r="K196" i="2"/>
  <c r="K198" i="2"/>
  <c r="K200" i="2"/>
  <c r="K202" i="2"/>
  <c r="K204" i="2"/>
  <c r="K206" i="2"/>
  <c r="K208" i="2"/>
  <c r="K210" i="2"/>
  <c r="K212" i="2"/>
  <c r="K214" i="2"/>
  <c r="K216" i="2"/>
  <c r="K218" i="2"/>
  <c r="K220" i="2"/>
  <c r="K222" i="2"/>
  <c r="K224" i="2"/>
  <c r="K226" i="2"/>
  <c r="K228" i="2"/>
  <c r="K230" i="2"/>
  <c r="K232" i="2"/>
  <c r="K234" i="2"/>
  <c r="K236" i="2"/>
  <c r="K238" i="2"/>
  <c r="K240" i="2"/>
  <c r="K242" i="2"/>
  <c r="K244" i="2"/>
  <c r="K246" i="2"/>
  <c r="K248" i="2"/>
  <c r="K250" i="2"/>
  <c r="K252" i="2"/>
  <c r="K254" i="2"/>
  <c r="K256" i="2"/>
  <c r="K258" i="2"/>
  <c r="K260" i="2"/>
  <c r="K262" i="2"/>
  <c r="K264" i="2"/>
  <c r="K266" i="2"/>
  <c r="K268" i="2"/>
  <c r="K270" i="2"/>
  <c r="K272" i="2"/>
  <c r="K274" i="2"/>
  <c r="K276" i="2"/>
  <c r="K278" i="2"/>
  <c r="K280" i="2"/>
  <c r="K282" i="2"/>
  <c r="K284" i="2"/>
  <c r="K286" i="2"/>
  <c r="K288" i="2"/>
  <c r="K290" i="2"/>
  <c r="K292" i="2"/>
  <c r="K294" i="2"/>
  <c r="K296" i="2"/>
  <c r="K298" i="2"/>
  <c r="K300" i="2"/>
  <c r="K302" i="2"/>
  <c r="K412" i="2"/>
  <c r="K414" i="2"/>
  <c r="K416" i="2"/>
  <c r="K418" i="2"/>
  <c r="K420" i="2"/>
  <c r="K422" i="2"/>
  <c r="K424" i="2"/>
  <c r="K426" i="2"/>
  <c r="K428" i="2"/>
  <c r="K430" i="2"/>
  <c r="K432" i="2"/>
  <c r="K434" i="2"/>
  <c r="K436" i="2"/>
  <c r="K438" i="2"/>
  <c r="K440" i="2"/>
  <c r="K442" i="2"/>
  <c r="K444" i="2"/>
  <c r="K446" i="2"/>
  <c r="K448" i="2"/>
  <c r="K450" i="2"/>
  <c r="K452" i="2"/>
  <c r="K61" i="2"/>
  <c r="K65" i="2"/>
  <c r="K73" i="2"/>
  <c r="K81" i="2"/>
  <c r="K82" i="2"/>
  <c r="K85" i="2"/>
  <c r="K93" i="2"/>
  <c r="K101" i="2"/>
  <c r="K109" i="2"/>
  <c r="K117" i="2"/>
  <c r="K125" i="2"/>
  <c r="K129" i="2"/>
  <c r="K141" i="2"/>
  <c r="K149" i="2"/>
  <c r="K165" i="2"/>
  <c r="K169" i="2"/>
  <c r="K177" i="2"/>
  <c r="K181" i="2"/>
  <c r="K185" i="2"/>
  <c r="K189" i="2"/>
  <c r="K201" i="2"/>
  <c r="K205" i="2"/>
  <c r="K209" i="2"/>
  <c r="K213" i="2"/>
  <c r="K217" i="2"/>
  <c r="K221" i="2"/>
  <c r="K225" i="2"/>
  <c r="K229" i="2"/>
  <c r="K233" i="2"/>
  <c r="K237" i="2"/>
  <c r="K241" i="2"/>
  <c r="K245" i="2"/>
  <c r="K249" i="2"/>
  <c r="K253" i="2"/>
  <c r="K257" i="2"/>
  <c r="K261" i="2"/>
  <c r="K265" i="2"/>
  <c r="K269" i="2"/>
  <c r="K273" i="2"/>
  <c r="K277" i="2"/>
  <c r="K281" i="2"/>
  <c r="K285" i="2"/>
  <c r="K289" i="2"/>
  <c r="K293" i="2"/>
  <c r="K297" i="2"/>
  <c r="K301" i="2"/>
  <c r="K304" i="2"/>
  <c r="K308" i="2"/>
  <c r="K312" i="2"/>
  <c r="K316" i="2"/>
  <c r="K320" i="2"/>
  <c r="K324" i="2"/>
  <c r="K328" i="2"/>
  <c r="K332" i="2"/>
  <c r="K336" i="2"/>
  <c r="K340" i="2"/>
  <c r="K344" i="2"/>
  <c r="K348" i="2"/>
  <c r="K352" i="2"/>
  <c r="K356" i="2"/>
  <c r="K360" i="2"/>
  <c r="K364" i="2"/>
  <c r="K368" i="2"/>
  <c r="K372" i="2"/>
  <c r="K376" i="2"/>
  <c r="K380" i="2"/>
  <c r="K384" i="2"/>
  <c r="K388" i="2"/>
  <c r="K392" i="2"/>
  <c r="K396" i="2"/>
  <c r="K398" i="2"/>
  <c r="K402" i="2"/>
  <c r="K406" i="2"/>
  <c r="K410" i="2"/>
  <c r="K413" i="2"/>
  <c r="K417" i="2"/>
  <c r="K421" i="2"/>
  <c r="K425" i="2"/>
  <c r="K429" i="2"/>
  <c r="K433" i="2"/>
  <c r="K437" i="2"/>
  <c r="K441" i="2"/>
  <c r="K445" i="2"/>
  <c r="K449" i="2"/>
  <c r="K453" i="2"/>
  <c r="K454" i="2"/>
  <c r="K460" i="2"/>
  <c r="K461" i="2"/>
  <c r="K464" i="2"/>
  <c r="K465" i="2"/>
  <c r="K468" i="2"/>
  <c r="K469" i="2"/>
  <c r="K472" i="2"/>
  <c r="K473" i="2"/>
  <c r="K476" i="2"/>
  <c r="K477" i="2"/>
  <c r="K480" i="2"/>
  <c r="K481" i="2"/>
  <c r="K484" i="2"/>
  <c r="K485" i="2"/>
  <c r="K488" i="2"/>
  <c r="K489" i="2"/>
  <c r="K492" i="2"/>
  <c r="K493" i="2"/>
  <c r="K496" i="2"/>
  <c r="K497" i="2"/>
  <c r="K500" i="2"/>
  <c r="K501" i="2"/>
  <c r="K504" i="2"/>
  <c r="K505" i="2"/>
  <c r="K508" i="2"/>
  <c r="K509" i="2"/>
  <c r="K512" i="2"/>
  <c r="K513" i="2"/>
  <c r="K516" i="2"/>
  <c r="K517" i="2"/>
  <c r="K53" i="2"/>
  <c r="K54" i="2"/>
  <c r="K57" i="2"/>
  <c r="K66" i="2"/>
  <c r="K69" i="2"/>
  <c r="K77" i="2"/>
  <c r="K89" i="2"/>
  <c r="K97" i="2"/>
  <c r="K105" i="2"/>
  <c r="K113" i="2"/>
  <c r="K121" i="2"/>
  <c r="K133" i="2"/>
  <c r="K137" i="2"/>
  <c r="K145" i="2"/>
  <c r="K161" i="2"/>
  <c r="K173" i="2"/>
  <c r="K193" i="2"/>
  <c r="K197" i="2"/>
  <c r="K55" i="2"/>
  <c r="K56" i="2"/>
  <c r="K59" i="2"/>
  <c r="K63" i="2"/>
  <c r="K64" i="2"/>
  <c r="K67" i="2"/>
  <c r="K71" i="2"/>
  <c r="K75" i="2"/>
  <c r="K79" i="2"/>
  <c r="K80" i="2"/>
  <c r="K83" i="2"/>
  <c r="K87" i="2"/>
  <c r="K88" i="2"/>
  <c r="K91" i="2"/>
  <c r="K95" i="2"/>
  <c r="K99" i="2"/>
  <c r="K103" i="2"/>
  <c r="K107" i="2"/>
  <c r="K111" i="2"/>
  <c r="K115" i="2"/>
  <c r="K119" i="2"/>
  <c r="K123" i="2"/>
  <c r="K127" i="2"/>
  <c r="K131" i="2"/>
  <c r="K135" i="2"/>
  <c r="K139" i="2"/>
  <c r="K143" i="2"/>
  <c r="K147" i="2"/>
  <c r="K151" i="2"/>
  <c r="K152" i="2"/>
  <c r="K153" i="2"/>
  <c r="K154" i="2"/>
  <c r="K155" i="2"/>
  <c r="K156" i="2"/>
  <c r="K157" i="2"/>
  <c r="K158" i="2"/>
  <c r="K159" i="2"/>
  <c r="K163" i="2"/>
  <c r="K167" i="2"/>
  <c r="K171" i="2"/>
  <c r="K175" i="2"/>
  <c r="K179" i="2"/>
  <c r="K183" i="2"/>
  <c r="K187" i="2"/>
  <c r="K191" i="2"/>
  <c r="K195" i="2"/>
  <c r="K199" i="2"/>
  <c r="K203" i="2"/>
  <c r="K207" i="2"/>
  <c r="K211" i="2"/>
  <c r="K215" i="2"/>
  <c r="K219" i="2"/>
  <c r="K223" i="2"/>
  <c r="K227" i="2"/>
  <c r="K231" i="2"/>
  <c r="K235" i="2"/>
  <c r="K239" i="2"/>
  <c r="K243" i="2"/>
  <c r="K247" i="2"/>
  <c r="K251" i="2"/>
  <c r="K255" i="2"/>
  <c r="K259" i="2"/>
  <c r="K263" i="2"/>
  <c r="K267" i="2"/>
  <c r="K271" i="2"/>
  <c r="K275" i="2"/>
  <c r="K279" i="2"/>
  <c r="K283" i="2"/>
  <c r="K287" i="2"/>
  <c r="K291" i="2"/>
  <c r="K295" i="2"/>
  <c r="K299" i="2"/>
  <c r="K303" i="2"/>
  <c r="K306" i="2"/>
  <c r="K310" i="2"/>
  <c r="K314" i="2"/>
  <c r="K318" i="2"/>
  <c r="K322" i="2"/>
  <c r="K326" i="2"/>
  <c r="K330" i="2"/>
  <c r="K334" i="2"/>
  <c r="K338" i="2"/>
  <c r="K342" i="2"/>
  <c r="K346" i="2"/>
  <c r="K350" i="2"/>
  <c r="K354" i="2"/>
  <c r="K358" i="2"/>
  <c r="K362" i="2"/>
  <c r="K366" i="2"/>
  <c r="K370" i="2"/>
  <c r="K374" i="2"/>
  <c r="K378" i="2"/>
  <c r="K382" i="2"/>
  <c r="K386" i="2"/>
  <c r="K390" i="2"/>
  <c r="K394" i="2"/>
  <c r="K400" i="2"/>
  <c r="K404" i="2"/>
  <c r="K408" i="2"/>
  <c r="K415" i="2"/>
  <c r="K419" i="2"/>
  <c r="K423" i="2"/>
  <c r="K427" i="2"/>
  <c r="K431" i="2"/>
  <c r="K435" i="2"/>
  <c r="K439" i="2"/>
  <c r="K443" i="2"/>
  <c r="K447" i="2"/>
  <c r="K451" i="2"/>
  <c r="K455" i="2"/>
  <c r="K456" i="2"/>
  <c r="K457" i="2"/>
  <c r="K458" i="2"/>
  <c r="K459" i="2"/>
  <c r="K462" i="2"/>
  <c r="K463" i="2"/>
  <c r="K466" i="2"/>
  <c r="K467" i="2"/>
  <c r="K470" i="2"/>
  <c r="K471" i="2"/>
  <c r="K474" i="2"/>
  <c r="K475" i="2"/>
  <c r="K478" i="2"/>
  <c r="K479" i="2"/>
  <c r="K482" i="2"/>
  <c r="K483" i="2"/>
  <c r="K486" i="2"/>
  <c r="K487" i="2"/>
  <c r="K490" i="2"/>
  <c r="K491" i="2"/>
  <c r="K494" i="2"/>
  <c r="K495" i="2"/>
  <c r="K498" i="2"/>
  <c r="K499" i="2"/>
  <c r="K502" i="2"/>
  <c r="K503" i="2"/>
  <c r="K506" i="2"/>
  <c r="K507" i="2"/>
  <c r="K510" i="2"/>
  <c r="K511" i="2"/>
  <c r="K514" i="2"/>
  <c r="K515" i="2"/>
  <c r="G11" i="1" l="1"/>
  <c r="G10" i="1"/>
  <c r="F11" i="1"/>
  <c r="F10" i="1"/>
  <c r="B128" i="1"/>
  <c r="B122" i="1"/>
  <c r="B118" i="1"/>
  <c r="B114" i="1"/>
  <c r="B108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110" i="1" l="1"/>
  <c r="C110" i="1"/>
  <c r="E112" i="1"/>
  <c r="C112" i="1"/>
  <c r="E116" i="1"/>
  <c r="C116" i="1"/>
  <c r="E120" i="1"/>
  <c r="C120" i="1"/>
  <c r="E124" i="1"/>
  <c r="C124" i="1"/>
  <c r="E126" i="1"/>
  <c r="C126" i="1"/>
  <c r="D130" i="1"/>
  <c r="B130" i="1"/>
  <c r="E130" i="1"/>
  <c r="C130" i="1"/>
  <c r="D134" i="1"/>
  <c r="B134" i="1"/>
  <c r="E134" i="1"/>
  <c r="C134" i="1"/>
  <c r="D138" i="1"/>
  <c r="B138" i="1"/>
  <c r="E138" i="1"/>
  <c r="C138" i="1"/>
  <c r="D146" i="1"/>
  <c r="B146" i="1"/>
  <c r="E146" i="1"/>
  <c r="C146" i="1"/>
  <c r="E107" i="1"/>
  <c r="C107" i="1"/>
  <c r="E109" i="1"/>
  <c r="C109" i="1"/>
  <c r="E111" i="1"/>
  <c r="C111" i="1"/>
  <c r="E113" i="1"/>
  <c r="C113" i="1"/>
  <c r="E115" i="1"/>
  <c r="C115" i="1"/>
  <c r="E117" i="1"/>
  <c r="C117" i="1"/>
  <c r="E119" i="1"/>
  <c r="C119" i="1"/>
  <c r="K119" i="1" s="1"/>
  <c r="E121" i="1"/>
  <c r="C121" i="1"/>
  <c r="E123" i="1"/>
  <c r="F123" i="1" s="1"/>
  <c r="C123" i="1"/>
  <c r="E125" i="1"/>
  <c r="C125" i="1"/>
  <c r="E127" i="1"/>
  <c r="C127" i="1"/>
  <c r="K127" i="1" s="1"/>
  <c r="D129" i="1"/>
  <c r="E129" i="1"/>
  <c r="C129" i="1"/>
  <c r="D131" i="1"/>
  <c r="B131" i="1"/>
  <c r="E131" i="1"/>
  <c r="M131" i="1" s="1"/>
  <c r="C131" i="1"/>
  <c r="D133" i="1"/>
  <c r="B133" i="1"/>
  <c r="E133" i="1"/>
  <c r="C133" i="1"/>
  <c r="D135" i="1"/>
  <c r="B135" i="1"/>
  <c r="E135" i="1"/>
  <c r="M135" i="1" s="1"/>
  <c r="C135" i="1"/>
  <c r="D137" i="1"/>
  <c r="B137" i="1"/>
  <c r="F137" i="1" s="1"/>
  <c r="E137" i="1"/>
  <c r="C137" i="1"/>
  <c r="D139" i="1"/>
  <c r="B139" i="1"/>
  <c r="E139" i="1"/>
  <c r="M139" i="1" s="1"/>
  <c r="C139" i="1"/>
  <c r="D141" i="1"/>
  <c r="B141" i="1"/>
  <c r="E141" i="1"/>
  <c r="C141" i="1"/>
  <c r="D143" i="1"/>
  <c r="B143" i="1"/>
  <c r="E143" i="1"/>
  <c r="M143" i="1" s="1"/>
  <c r="C143" i="1"/>
  <c r="D145" i="1"/>
  <c r="B145" i="1"/>
  <c r="E145" i="1"/>
  <c r="C145" i="1"/>
  <c r="D147" i="1"/>
  <c r="B147" i="1"/>
  <c r="E147" i="1"/>
  <c r="M147" i="1" s="1"/>
  <c r="C147" i="1"/>
  <c r="D149" i="1"/>
  <c r="B149" i="1"/>
  <c r="E149" i="1"/>
  <c r="C149" i="1"/>
  <c r="D151" i="1"/>
  <c r="B151" i="1"/>
  <c r="E151" i="1"/>
  <c r="M151" i="1" s="1"/>
  <c r="C151" i="1"/>
  <c r="D153" i="1"/>
  <c r="B153" i="1"/>
  <c r="E153" i="1"/>
  <c r="C153" i="1"/>
  <c r="D155" i="1"/>
  <c r="B155" i="1"/>
  <c r="E155" i="1"/>
  <c r="M155" i="1" s="1"/>
  <c r="C155" i="1"/>
  <c r="D157" i="1"/>
  <c r="B157" i="1"/>
  <c r="F157" i="1" s="1"/>
  <c r="E157" i="1"/>
  <c r="C157" i="1"/>
  <c r="D159" i="1"/>
  <c r="B159" i="1"/>
  <c r="E159" i="1"/>
  <c r="M159" i="1" s="1"/>
  <c r="C159" i="1"/>
  <c r="D161" i="1"/>
  <c r="B161" i="1"/>
  <c r="E161" i="1"/>
  <c r="C161" i="1"/>
  <c r="D163" i="1"/>
  <c r="B163" i="1"/>
  <c r="E163" i="1"/>
  <c r="M163" i="1" s="1"/>
  <c r="C163" i="1"/>
  <c r="D165" i="1"/>
  <c r="B165" i="1"/>
  <c r="E165" i="1"/>
  <c r="C165" i="1"/>
  <c r="D167" i="1"/>
  <c r="B167" i="1"/>
  <c r="E167" i="1"/>
  <c r="M167" i="1" s="1"/>
  <c r="C167" i="1"/>
  <c r="D169" i="1"/>
  <c r="B169" i="1"/>
  <c r="E169" i="1"/>
  <c r="C169" i="1"/>
  <c r="D171" i="1"/>
  <c r="B171" i="1"/>
  <c r="E171" i="1"/>
  <c r="M171" i="1" s="1"/>
  <c r="C171" i="1"/>
  <c r="D173" i="1"/>
  <c r="B173" i="1"/>
  <c r="E173" i="1"/>
  <c r="C173" i="1"/>
  <c r="D175" i="1"/>
  <c r="B175" i="1"/>
  <c r="E175" i="1"/>
  <c r="M175" i="1" s="1"/>
  <c r="C175" i="1"/>
  <c r="D177" i="1"/>
  <c r="B177" i="1"/>
  <c r="E177" i="1"/>
  <c r="C177" i="1"/>
  <c r="D179" i="1"/>
  <c r="B179" i="1"/>
  <c r="E179" i="1"/>
  <c r="M179" i="1" s="1"/>
  <c r="C179" i="1"/>
  <c r="D181" i="1"/>
  <c r="B181" i="1"/>
  <c r="E181" i="1"/>
  <c r="C181" i="1"/>
  <c r="D183" i="1"/>
  <c r="B183" i="1"/>
  <c r="E183" i="1"/>
  <c r="M183" i="1" s="1"/>
  <c r="C183" i="1"/>
  <c r="D185" i="1"/>
  <c r="B185" i="1"/>
  <c r="E185" i="1"/>
  <c r="C185" i="1"/>
  <c r="D187" i="1"/>
  <c r="B187" i="1"/>
  <c r="E187" i="1"/>
  <c r="M187" i="1" s="1"/>
  <c r="C187" i="1"/>
  <c r="D189" i="1"/>
  <c r="B189" i="1"/>
  <c r="E189" i="1"/>
  <c r="C189" i="1"/>
  <c r="D191" i="1"/>
  <c r="B191" i="1"/>
  <c r="E191" i="1"/>
  <c r="M191" i="1" s="1"/>
  <c r="C191" i="1"/>
  <c r="D193" i="1"/>
  <c r="B193" i="1"/>
  <c r="F193" i="1" s="1"/>
  <c r="E193" i="1"/>
  <c r="C193" i="1"/>
  <c r="D195" i="1"/>
  <c r="B195" i="1"/>
  <c r="E195" i="1"/>
  <c r="M195" i="1" s="1"/>
  <c r="C195" i="1"/>
  <c r="D197" i="1"/>
  <c r="B197" i="1"/>
  <c r="E197" i="1"/>
  <c r="C197" i="1"/>
  <c r="D199" i="1"/>
  <c r="B199" i="1"/>
  <c r="E199" i="1"/>
  <c r="M199" i="1" s="1"/>
  <c r="C199" i="1"/>
  <c r="D201" i="1"/>
  <c r="B201" i="1"/>
  <c r="F201" i="1" s="1"/>
  <c r="E201" i="1"/>
  <c r="C201" i="1"/>
  <c r="D203" i="1"/>
  <c r="B203" i="1"/>
  <c r="E203" i="1"/>
  <c r="M203" i="1" s="1"/>
  <c r="C203" i="1"/>
  <c r="D205" i="1"/>
  <c r="B205" i="1"/>
  <c r="E205" i="1"/>
  <c r="C205" i="1"/>
  <c r="D207" i="1"/>
  <c r="B207" i="1"/>
  <c r="E207" i="1"/>
  <c r="M207" i="1" s="1"/>
  <c r="C207" i="1"/>
  <c r="D209" i="1"/>
  <c r="B209" i="1"/>
  <c r="E209" i="1"/>
  <c r="C209" i="1"/>
  <c r="D211" i="1"/>
  <c r="B211" i="1"/>
  <c r="E211" i="1"/>
  <c r="M211" i="1" s="1"/>
  <c r="C211" i="1"/>
  <c r="D213" i="1"/>
  <c r="B213" i="1"/>
  <c r="E213" i="1"/>
  <c r="C213" i="1"/>
  <c r="D215" i="1"/>
  <c r="B215" i="1"/>
  <c r="E215" i="1"/>
  <c r="M215" i="1" s="1"/>
  <c r="C215" i="1"/>
  <c r="D217" i="1"/>
  <c r="B217" i="1"/>
  <c r="E217" i="1"/>
  <c r="C217" i="1"/>
  <c r="D219" i="1"/>
  <c r="B219" i="1"/>
  <c r="E219" i="1"/>
  <c r="M219" i="1" s="1"/>
  <c r="C219" i="1"/>
  <c r="D221" i="1"/>
  <c r="B221" i="1"/>
  <c r="F221" i="1" s="1"/>
  <c r="E221" i="1"/>
  <c r="C221" i="1"/>
  <c r="D223" i="1"/>
  <c r="B223" i="1"/>
  <c r="E223" i="1"/>
  <c r="M223" i="1" s="1"/>
  <c r="C223" i="1"/>
  <c r="D225" i="1"/>
  <c r="B225" i="1"/>
  <c r="E225" i="1"/>
  <c r="C225" i="1"/>
  <c r="D227" i="1"/>
  <c r="B227" i="1"/>
  <c r="E227" i="1"/>
  <c r="M227" i="1" s="1"/>
  <c r="C227" i="1"/>
  <c r="D229" i="1"/>
  <c r="B229" i="1"/>
  <c r="E229" i="1"/>
  <c r="C229" i="1"/>
  <c r="D231" i="1"/>
  <c r="B231" i="1"/>
  <c r="E231" i="1"/>
  <c r="M231" i="1" s="1"/>
  <c r="C231" i="1"/>
  <c r="D233" i="1"/>
  <c r="B233" i="1"/>
  <c r="E233" i="1"/>
  <c r="C233" i="1"/>
  <c r="B35" i="1"/>
  <c r="F35" i="1" s="1"/>
  <c r="D35" i="1"/>
  <c r="L35" i="1" s="1"/>
  <c r="B36" i="1"/>
  <c r="F36" i="1" s="1"/>
  <c r="D36" i="1"/>
  <c r="L36" i="1" s="1"/>
  <c r="B37" i="1"/>
  <c r="F37" i="1" s="1"/>
  <c r="D37" i="1"/>
  <c r="L37" i="1" s="1"/>
  <c r="B38" i="1"/>
  <c r="F38" i="1" s="1"/>
  <c r="D38" i="1"/>
  <c r="L38" i="1" s="1"/>
  <c r="B39" i="1"/>
  <c r="F39" i="1" s="1"/>
  <c r="D39" i="1"/>
  <c r="L39" i="1" s="1"/>
  <c r="B40" i="1"/>
  <c r="F40" i="1" s="1"/>
  <c r="D40" i="1"/>
  <c r="L40" i="1" s="1"/>
  <c r="B41" i="1"/>
  <c r="F41" i="1" s="1"/>
  <c r="D41" i="1"/>
  <c r="L41" i="1" s="1"/>
  <c r="B42" i="1"/>
  <c r="F42" i="1" s="1"/>
  <c r="D42" i="1"/>
  <c r="L42" i="1" s="1"/>
  <c r="B43" i="1"/>
  <c r="F43" i="1" s="1"/>
  <c r="D43" i="1"/>
  <c r="L43" i="1" s="1"/>
  <c r="B44" i="1"/>
  <c r="D44" i="1"/>
  <c r="L44" i="1" s="1"/>
  <c r="B45" i="1"/>
  <c r="F45" i="1" s="1"/>
  <c r="D45" i="1"/>
  <c r="L45" i="1" s="1"/>
  <c r="B46" i="1"/>
  <c r="D46" i="1"/>
  <c r="L46" i="1" s="1"/>
  <c r="B47" i="1"/>
  <c r="F47" i="1" s="1"/>
  <c r="D47" i="1"/>
  <c r="L47" i="1" s="1"/>
  <c r="B48" i="1"/>
  <c r="F48" i="1" s="1"/>
  <c r="D48" i="1"/>
  <c r="L48" i="1" s="1"/>
  <c r="B49" i="1"/>
  <c r="F49" i="1" s="1"/>
  <c r="D49" i="1"/>
  <c r="L49" i="1" s="1"/>
  <c r="B50" i="1"/>
  <c r="D50" i="1"/>
  <c r="L50" i="1" s="1"/>
  <c r="B51" i="1"/>
  <c r="F51" i="1" s="1"/>
  <c r="D51" i="1"/>
  <c r="L51" i="1" s="1"/>
  <c r="B52" i="1"/>
  <c r="F52" i="1" s="1"/>
  <c r="D52" i="1"/>
  <c r="L52" i="1" s="1"/>
  <c r="B53" i="1"/>
  <c r="F53" i="1" s="1"/>
  <c r="D53" i="1"/>
  <c r="L53" i="1" s="1"/>
  <c r="B54" i="1"/>
  <c r="F54" i="1" s="1"/>
  <c r="D54" i="1"/>
  <c r="L54" i="1" s="1"/>
  <c r="B55" i="1"/>
  <c r="F55" i="1" s="1"/>
  <c r="D55" i="1"/>
  <c r="L55" i="1" s="1"/>
  <c r="B56" i="1"/>
  <c r="F56" i="1" s="1"/>
  <c r="D56" i="1"/>
  <c r="L56" i="1" s="1"/>
  <c r="B57" i="1"/>
  <c r="F57" i="1" s="1"/>
  <c r="D57" i="1"/>
  <c r="L57" i="1" s="1"/>
  <c r="B58" i="1"/>
  <c r="F58" i="1" s="1"/>
  <c r="D58" i="1"/>
  <c r="L58" i="1" s="1"/>
  <c r="B59" i="1"/>
  <c r="F59" i="1" s="1"/>
  <c r="D59" i="1"/>
  <c r="L59" i="1" s="1"/>
  <c r="B60" i="1"/>
  <c r="F60" i="1" s="1"/>
  <c r="D60" i="1"/>
  <c r="L60" i="1" s="1"/>
  <c r="B61" i="1"/>
  <c r="F61" i="1" s="1"/>
  <c r="D61" i="1"/>
  <c r="L61" i="1" s="1"/>
  <c r="B62" i="1"/>
  <c r="D62" i="1"/>
  <c r="L62" i="1" s="1"/>
  <c r="B63" i="1"/>
  <c r="F63" i="1" s="1"/>
  <c r="D63" i="1"/>
  <c r="L63" i="1" s="1"/>
  <c r="B64" i="1"/>
  <c r="F64" i="1" s="1"/>
  <c r="D64" i="1"/>
  <c r="L64" i="1" s="1"/>
  <c r="B65" i="1"/>
  <c r="F65" i="1" s="1"/>
  <c r="D65" i="1"/>
  <c r="L65" i="1" s="1"/>
  <c r="B66" i="1"/>
  <c r="D66" i="1"/>
  <c r="L66" i="1" s="1"/>
  <c r="B67" i="1"/>
  <c r="F67" i="1" s="1"/>
  <c r="D67" i="1"/>
  <c r="L67" i="1" s="1"/>
  <c r="B68" i="1"/>
  <c r="F68" i="1" s="1"/>
  <c r="D68" i="1"/>
  <c r="L68" i="1" s="1"/>
  <c r="B69" i="1"/>
  <c r="F69" i="1" s="1"/>
  <c r="D69" i="1"/>
  <c r="L69" i="1" s="1"/>
  <c r="B70" i="1"/>
  <c r="F70" i="1" s="1"/>
  <c r="D70" i="1"/>
  <c r="L70" i="1" s="1"/>
  <c r="B71" i="1"/>
  <c r="F71" i="1" s="1"/>
  <c r="D71" i="1"/>
  <c r="L71" i="1" s="1"/>
  <c r="B72" i="1"/>
  <c r="F72" i="1" s="1"/>
  <c r="D72" i="1"/>
  <c r="L72" i="1" s="1"/>
  <c r="B73" i="1"/>
  <c r="F73" i="1" s="1"/>
  <c r="D73" i="1"/>
  <c r="L73" i="1" s="1"/>
  <c r="B74" i="1"/>
  <c r="F74" i="1" s="1"/>
  <c r="D74" i="1"/>
  <c r="L74" i="1" s="1"/>
  <c r="B75" i="1"/>
  <c r="F75" i="1" s="1"/>
  <c r="D75" i="1"/>
  <c r="L75" i="1" s="1"/>
  <c r="B76" i="1"/>
  <c r="F76" i="1" s="1"/>
  <c r="D76" i="1"/>
  <c r="L76" i="1" s="1"/>
  <c r="B77" i="1"/>
  <c r="F77" i="1" s="1"/>
  <c r="D77" i="1"/>
  <c r="L77" i="1" s="1"/>
  <c r="B78" i="1"/>
  <c r="D78" i="1"/>
  <c r="L78" i="1" s="1"/>
  <c r="B79" i="1"/>
  <c r="F79" i="1" s="1"/>
  <c r="D79" i="1"/>
  <c r="L79" i="1" s="1"/>
  <c r="B80" i="1"/>
  <c r="F80" i="1" s="1"/>
  <c r="D80" i="1"/>
  <c r="L80" i="1" s="1"/>
  <c r="B81" i="1"/>
  <c r="D81" i="1"/>
  <c r="L81" i="1" s="1"/>
  <c r="B82" i="1"/>
  <c r="F82" i="1" s="1"/>
  <c r="D82" i="1"/>
  <c r="L82" i="1" s="1"/>
  <c r="B83" i="1"/>
  <c r="D83" i="1"/>
  <c r="L83" i="1" s="1"/>
  <c r="B84" i="1"/>
  <c r="F84" i="1" s="1"/>
  <c r="D84" i="1"/>
  <c r="L84" i="1" s="1"/>
  <c r="B85" i="1"/>
  <c r="D85" i="1"/>
  <c r="L85" i="1" s="1"/>
  <c r="B86" i="1"/>
  <c r="F86" i="1" s="1"/>
  <c r="D86" i="1"/>
  <c r="L86" i="1" s="1"/>
  <c r="B87" i="1"/>
  <c r="D87" i="1"/>
  <c r="L87" i="1" s="1"/>
  <c r="B88" i="1"/>
  <c r="F88" i="1" s="1"/>
  <c r="D88" i="1"/>
  <c r="L88" i="1" s="1"/>
  <c r="B89" i="1"/>
  <c r="F89" i="1" s="1"/>
  <c r="D89" i="1"/>
  <c r="L89" i="1" s="1"/>
  <c r="B90" i="1"/>
  <c r="F90" i="1" s="1"/>
  <c r="D90" i="1"/>
  <c r="L90" i="1" s="1"/>
  <c r="B91" i="1"/>
  <c r="F91" i="1" s="1"/>
  <c r="D91" i="1"/>
  <c r="L91" i="1" s="1"/>
  <c r="B92" i="1"/>
  <c r="F92" i="1" s="1"/>
  <c r="D92" i="1"/>
  <c r="L92" i="1" s="1"/>
  <c r="B93" i="1"/>
  <c r="F93" i="1" s="1"/>
  <c r="D93" i="1"/>
  <c r="L93" i="1" s="1"/>
  <c r="B94" i="1"/>
  <c r="F94" i="1" s="1"/>
  <c r="D94" i="1"/>
  <c r="L94" i="1" s="1"/>
  <c r="B95" i="1"/>
  <c r="F95" i="1" s="1"/>
  <c r="D95" i="1"/>
  <c r="L95" i="1" s="1"/>
  <c r="B96" i="1"/>
  <c r="F96" i="1" s="1"/>
  <c r="D96" i="1"/>
  <c r="L96" i="1" s="1"/>
  <c r="B97" i="1"/>
  <c r="F97" i="1" s="1"/>
  <c r="D97" i="1"/>
  <c r="L97" i="1" s="1"/>
  <c r="B98" i="1"/>
  <c r="F98" i="1" s="1"/>
  <c r="D98" i="1"/>
  <c r="L98" i="1" s="1"/>
  <c r="B99" i="1"/>
  <c r="F99" i="1" s="1"/>
  <c r="D99" i="1"/>
  <c r="L99" i="1" s="1"/>
  <c r="B100" i="1"/>
  <c r="F100" i="1" s="1"/>
  <c r="D100" i="1"/>
  <c r="L100" i="1" s="1"/>
  <c r="B101" i="1"/>
  <c r="F101" i="1" s="1"/>
  <c r="D101" i="1"/>
  <c r="L101" i="1" s="1"/>
  <c r="B102" i="1"/>
  <c r="F102" i="1" s="1"/>
  <c r="D102" i="1"/>
  <c r="L102" i="1" s="1"/>
  <c r="B103" i="1"/>
  <c r="F103" i="1" s="1"/>
  <c r="D103" i="1"/>
  <c r="L103" i="1" s="1"/>
  <c r="B104" i="1"/>
  <c r="F104" i="1" s="1"/>
  <c r="D104" i="1"/>
  <c r="L104" i="1" s="1"/>
  <c r="B105" i="1"/>
  <c r="F105" i="1" s="1"/>
  <c r="D105" i="1"/>
  <c r="L105" i="1" s="1"/>
  <c r="B106" i="1"/>
  <c r="F106" i="1" s="1"/>
  <c r="D106" i="1"/>
  <c r="L106" i="1" s="1"/>
  <c r="B107" i="1"/>
  <c r="F107" i="1" s="1"/>
  <c r="B109" i="1"/>
  <c r="F109" i="1" s="1"/>
  <c r="B110" i="1"/>
  <c r="B111" i="1"/>
  <c r="B112" i="1"/>
  <c r="B113" i="1"/>
  <c r="B115" i="1"/>
  <c r="B116" i="1"/>
  <c r="B117" i="1"/>
  <c r="B119" i="1"/>
  <c r="F119" i="1" s="1"/>
  <c r="B120" i="1"/>
  <c r="B121" i="1"/>
  <c r="B123" i="1"/>
  <c r="B124" i="1"/>
  <c r="B125" i="1"/>
  <c r="B126" i="1"/>
  <c r="B127" i="1"/>
  <c r="F127" i="1" s="1"/>
  <c r="B129" i="1"/>
  <c r="F129" i="1" s="1"/>
  <c r="E108" i="1"/>
  <c r="J108" i="1" s="1"/>
  <c r="C108" i="1"/>
  <c r="E114" i="1"/>
  <c r="J114" i="1" s="1"/>
  <c r="C114" i="1"/>
  <c r="E118" i="1"/>
  <c r="J118" i="1" s="1"/>
  <c r="C118" i="1"/>
  <c r="E122" i="1"/>
  <c r="J122" i="1" s="1"/>
  <c r="C122" i="1"/>
  <c r="E128" i="1"/>
  <c r="J128" i="1" s="1"/>
  <c r="C128" i="1"/>
  <c r="D132" i="1"/>
  <c r="B132" i="1"/>
  <c r="E132" i="1"/>
  <c r="C132" i="1"/>
  <c r="D136" i="1"/>
  <c r="B136" i="1"/>
  <c r="E136" i="1"/>
  <c r="M136" i="1" s="1"/>
  <c r="C136" i="1"/>
  <c r="D140" i="1"/>
  <c r="B140" i="1"/>
  <c r="E140" i="1"/>
  <c r="C140" i="1"/>
  <c r="D142" i="1"/>
  <c r="B142" i="1"/>
  <c r="E142" i="1"/>
  <c r="M142" i="1" s="1"/>
  <c r="C142" i="1"/>
  <c r="D144" i="1"/>
  <c r="B144" i="1"/>
  <c r="E144" i="1"/>
  <c r="C144" i="1"/>
  <c r="D148" i="1"/>
  <c r="B148" i="1"/>
  <c r="E148" i="1"/>
  <c r="M148" i="1" s="1"/>
  <c r="C148" i="1"/>
  <c r="D150" i="1"/>
  <c r="B150" i="1"/>
  <c r="E150" i="1"/>
  <c r="C150" i="1"/>
  <c r="D152" i="1"/>
  <c r="B152" i="1"/>
  <c r="E152" i="1"/>
  <c r="M152" i="1" s="1"/>
  <c r="C152" i="1"/>
  <c r="D154" i="1"/>
  <c r="B154" i="1"/>
  <c r="E154" i="1"/>
  <c r="C154" i="1"/>
  <c r="D156" i="1"/>
  <c r="B156" i="1"/>
  <c r="E156" i="1"/>
  <c r="M156" i="1" s="1"/>
  <c r="C156" i="1"/>
  <c r="D158" i="1"/>
  <c r="B158" i="1"/>
  <c r="E158" i="1"/>
  <c r="C158" i="1"/>
  <c r="D160" i="1"/>
  <c r="B160" i="1"/>
  <c r="E160" i="1"/>
  <c r="M160" i="1" s="1"/>
  <c r="C160" i="1"/>
  <c r="D162" i="1"/>
  <c r="B162" i="1"/>
  <c r="E162" i="1"/>
  <c r="C162" i="1"/>
  <c r="D164" i="1"/>
  <c r="B164" i="1"/>
  <c r="E164" i="1"/>
  <c r="M164" i="1" s="1"/>
  <c r="C164" i="1"/>
  <c r="D166" i="1"/>
  <c r="B166" i="1"/>
  <c r="E166" i="1"/>
  <c r="C166" i="1"/>
  <c r="D168" i="1"/>
  <c r="B168" i="1"/>
  <c r="E168" i="1"/>
  <c r="M168" i="1" s="1"/>
  <c r="C168" i="1"/>
  <c r="D170" i="1"/>
  <c r="B170" i="1"/>
  <c r="E170" i="1"/>
  <c r="C170" i="1"/>
  <c r="D172" i="1"/>
  <c r="B172" i="1"/>
  <c r="E172" i="1"/>
  <c r="M172" i="1" s="1"/>
  <c r="C172" i="1"/>
  <c r="D174" i="1"/>
  <c r="B174" i="1"/>
  <c r="E174" i="1"/>
  <c r="C174" i="1"/>
  <c r="D176" i="1"/>
  <c r="B176" i="1"/>
  <c r="E176" i="1"/>
  <c r="M176" i="1" s="1"/>
  <c r="C176" i="1"/>
  <c r="D178" i="1"/>
  <c r="B178" i="1"/>
  <c r="E178" i="1"/>
  <c r="C178" i="1"/>
  <c r="D180" i="1"/>
  <c r="B180" i="1"/>
  <c r="E180" i="1"/>
  <c r="M180" i="1" s="1"/>
  <c r="C180" i="1"/>
  <c r="D182" i="1"/>
  <c r="B182" i="1"/>
  <c r="E182" i="1"/>
  <c r="C182" i="1"/>
  <c r="D184" i="1"/>
  <c r="B184" i="1"/>
  <c r="E184" i="1"/>
  <c r="M184" i="1" s="1"/>
  <c r="C184" i="1"/>
  <c r="D186" i="1"/>
  <c r="B186" i="1"/>
  <c r="E186" i="1"/>
  <c r="C186" i="1"/>
  <c r="D188" i="1"/>
  <c r="B188" i="1"/>
  <c r="E188" i="1"/>
  <c r="M188" i="1" s="1"/>
  <c r="C188" i="1"/>
  <c r="D190" i="1"/>
  <c r="B190" i="1"/>
  <c r="E190" i="1"/>
  <c r="C190" i="1"/>
  <c r="D192" i="1"/>
  <c r="B192" i="1"/>
  <c r="E192" i="1"/>
  <c r="M192" i="1" s="1"/>
  <c r="C192" i="1"/>
  <c r="D194" i="1"/>
  <c r="B194" i="1"/>
  <c r="E194" i="1"/>
  <c r="C194" i="1"/>
  <c r="D196" i="1"/>
  <c r="B196" i="1"/>
  <c r="E196" i="1"/>
  <c r="M196" i="1" s="1"/>
  <c r="C196" i="1"/>
  <c r="D198" i="1"/>
  <c r="B198" i="1"/>
  <c r="E198" i="1"/>
  <c r="C198" i="1"/>
  <c r="D200" i="1"/>
  <c r="B200" i="1"/>
  <c r="E200" i="1"/>
  <c r="M200" i="1" s="1"/>
  <c r="C200" i="1"/>
  <c r="D202" i="1"/>
  <c r="B202" i="1"/>
  <c r="E202" i="1"/>
  <c r="C202" i="1"/>
  <c r="D204" i="1"/>
  <c r="B204" i="1"/>
  <c r="E204" i="1"/>
  <c r="M204" i="1" s="1"/>
  <c r="C204" i="1"/>
  <c r="D206" i="1"/>
  <c r="B206" i="1"/>
  <c r="E206" i="1"/>
  <c r="C206" i="1"/>
  <c r="D208" i="1"/>
  <c r="B208" i="1"/>
  <c r="E208" i="1"/>
  <c r="M208" i="1" s="1"/>
  <c r="C208" i="1"/>
  <c r="D210" i="1"/>
  <c r="B210" i="1"/>
  <c r="E210" i="1"/>
  <c r="C210" i="1"/>
  <c r="D212" i="1"/>
  <c r="B212" i="1"/>
  <c r="E212" i="1"/>
  <c r="M212" i="1" s="1"/>
  <c r="C212" i="1"/>
  <c r="D214" i="1"/>
  <c r="B214" i="1"/>
  <c r="E214" i="1"/>
  <c r="C214" i="1"/>
  <c r="D216" i="1"/>
  <c r="B216" i="1"/>
  <c r="E216" i="1"/>
  <c r="M216" i="1" s="1"/>
  <c r="C216" i="1"/>
  <c r="D218" i="1"/>
  <c r="B218" i="1"/>
  <c r="E218" i="1"/>
  <c r="C218" i="1"/>
  <c r="D220" i="1"/>
  <c r="B220" i="1"/>
  <c r="E220" i="1"/>
  <c r="M220" i="1" s="1"/>
  <c r="C220" i="1"/>
  <c r="D222" i="1"/>
  <c r="B222" i="1"/>
  <c r="E222" i="1"/>
  <c r="C222" i="1"/>
  <c r="D224" i="1"/>
  <c r="B224" i="1"/>
  <c r="E224" i="1"/>
  <c r="M224" i="1" s="1"/>
  <c r="C224" i="1"/>
  <c r="D226" i="1"/>
  <c r="B226" i="1"/>
  <c r="E226" i="1"/>
  <c r="C226" i="1"/>
  <c r="D228" i="1"/>
  <c r="B228" i="1"/>
  <c r="E228" i="1"/>
  <c r="M228" i="1" s="1"/>
  <c r="C228" i="1"/>
  <c r="D230" i="1"/>
  <c r="B230" i="1"/>
  <c r="E230" i="1"/>
  <c r="C230" i="1"/>
  <c r="D232" i="1"/>
  <c r="B232" i="1"/>
  <c r="E232" i="1"/>
  <c r="M232" i="1" s="1"/>
  <c r="C232" i="1"/>
  <c r="D234" i="1"/>
  <c r="B234" i="1"/>
  <c r="E234" i="1"/>
  <c r="C234" i="1"/>
  <c r="C35" i="1"/>
  <c r="K35" i="1" s="1"/>
  <c r="C36" i="1"/>
  <c r="C37" i="1"/>
  <c r="K37" i="1" s="1"/>
  <c r="C38" i="1"/>
  <c r="C39" i="1"/>
  <c r="K39" i="1" s="1"/>
  <c r="C40" i="1"/>
  <c r="C41" i="1"/>
  <c r="K41" i="1" s="1"/>
  <c r="C42" i="1"/>
  <c r="C43" i="1"/>
  <c r="K43" i="1" s="1"/>
  <c r="C44" i="1"/>
  <c r="C45" i="1"/>
  <c r="K45" i="1" s="1"/>
  <c r="C46" i="1"/>
  <c r="C47" i="1"/>
  <c r="K47" i="1" s="1"/>
  <c r="C48" i="1"/>
  <c r="C49" i="1"/>
  <c r="K49" i="1" s="1"/>
  <c r="C50" i="1"/>
  <c r="C51" i="1"/>
  <c r="K51" i="1" s="1"/>
  <c r="C52" i="1"/>
  <c r="C53" i="1"/>
  <c r="K53" i="1" s="1"/>
  <c r="C54" i="1"/>
  <c r="C55" i="1"/>
  <c r="K55" i="1" s="1"/>
  <c r="C56" i="1"/>
  <c r="C57" i="1"/>
  <c r="K57" i="1" s="1"/>
  <c r="C58" i="1"/>
  <c r="C59" i="1"/>
  <c r="K59" i="1" s="1"/>
  <c r="C60" i="1"/>
  <c r="C61" i="1"/>
  <c r="K61" i="1" s="1"/>
  <c r="C62" i="1"/>
  <c r="C63" i="1"/>
  <c r="K63" i="1" s="1"/>
  <c r="C64" i="1"/>
  <c r="C65" i="1"/>
  <c r="K65" i="1" s="1"/>
  <c r="C66" i="1"/>
  <c r="C67" i="1"/>
  <c r="K67" i="1" s="1"/>
  <c r="C68" i="1"/>
  <c r="C69" i="1"/>
  <c r="K69" i="1" s="1"/>
  <c r="C70" i="1"/>
  <c r="C71" i="1"/>
  <c r="K71" i="1" s="1"/>
  <c r="C72" i="1"/>
  <c r="C73" i="1"/>
  <c r="K73" i="1" s="1"/>
  <c r="C74" i="1"/>
  <c r="C75" i="1"/>
  <c r="K75" i="1" s="1"/>
  <c r="C76" i="1"/>
  <c r="C77" i="1"/>
  <c r="K77" i="1" s="1"/>
  <c r="C78" i="1"/>
  <c r="C79" i="1"/>
  <c r="K79" i="1" s="1"/>
  <c r="C80" i="1"/>
  <c r="C81" i="1"/>
  <c r="K81" i="1" s="1"/>
  <c r="C82" i="1"/>
  <c r="C83" i="1"/>
  <c r="K83" i="1" s="1"/>
  <c r="C84" i="1"/>
  <c r="C85" i="1"/>
  <c r="K85" i="1" s="1"/>
  <c r="C86" i="1"/>
  <c r="C87" i="1"/>
  <c r="K87" i="1" s="1"/>
  <c r="C88" i="1"/>
  <c r="C89" i="1"/>
  <c r="K89" i="1" s="1"/>
  <c r="C90" i="1"/>
  <c r="C91" i="1"/>
  <c r="K91" i="1" s="1"/>
  <c r="C92" i="1"/>
  <c r="C93" i="1"/>
  <c r="K93" i="1" s="1"/>
  <c r="C94" i="1"/>
  <c r="C95" i="1"/>
  <c r="K95" i="1" s="1"/>
  <c r="C96" i="1"/>
  <c r="C97" i="1"/>
  <c r="K97" i="1" s="1"/>
  <c r="C98" i="1"/>
  <c r="C99" i="1"/>
  <c r="K99" i="1" s="1"/>
  <c r="C100" i="1"/>
  <c r="C101" i="1"/>
  <c r="K101" i="1" s="1"/>
  <c r="C102" i="1"/>
  <c r="C103" i="1"/>
  <c r="K103" i="1" s="1"/>
  <c r="C104" i="1"/>
  <c r="C105" i="1"/>
  <c r="K105" i="1" s="1"/>
  <c r="C106" i="1"/>
  <c r="D107" i="1"/>
  <c r="D108" i="1"/>
  <c r="D109" i="1"/>
  <c r="L109" i="1" s="1"/>
  <c r="D110" i="1"/>
  <c r="L110" i="1" s="1"/>
  <c r="D111" i="1"/>
  <c r="L111" i="1" s="1"/>
  <c r="D112" i="1"/>
  <c r="L112" i="1" s="1"/>
  <c r="D113" i="1"/>
  <c r="D114" i="1"/>
  <c r="D115" i="1"/>
  <c r="D116" i="1"/>
  <c r="L116" i="1" s="1"/>
  <c r="D117" i="1"/>
  <c r="L117" i="1" s="1"/>
  <c r="D118" i="1"/>
  <c r="D119" i="1"/>
  <c r="L119" i="1" s="1"/>
  <c r="D120" i="1"/>
  <c r="D121" i="1"/>
  <c r="D122" i="1"/>
  <c r="D123" i="1"/>
  <c r="D124" i="1"/>
  <c r="L124" i="1" s="1"/>
  <c r="D125" i="1"/>
  <c r="L125" i="1" s="1"/>
  <c r="D126" i="1"/>
  <c r="D127" i="1"/>
  <c r="L127" i="1" s="1"/>
  <c r="D128" i="1"/>
  <c r="F81" i="1"/>
  <c r="F83" i="1"/>
  <c r="F85" i="1"/>
  <c r="F87" i="1"/>
  <c r="F111" i="1"/>
  <c r="F113" i="1"/>
  <c r="F121" i="1"/>
  <c r="F141" i="1"/>
  <c r="F161" i="1"/>
  <c r="F169" i="1"/>
  <c r="F173" i="1"/>
  <c r="F189" i="1"/>
  <c r="F205" i="1"/>
  <c r="F225" i="1"/>
  <c r="F233" i="1"/>
  <c r="F44" i="1"/>
  <c r="F46" i="1"/>
  <c r="F50" i="1"/>
  <c r="F62" i="1"/>
  <c r="F66" i="1"/>
  <c r="F78" i="1"/>
  <c r="L121" i="1" l="1"/>
  <c r="L113" i="1"/>
  <c r="F125" i="1"/>
  <c r="F115" i="1"/>
  <c r="F229" i="1"/>
  <c r="F217" i="1"/>
  <c r="F197" i="1"/>
  <c r="F185" i="1"/>
  <c r="F165" i="1"/>
  <c r="F153" i="1"/>
  <c r="F133" i="1"/>
  <c r="K121" i="1"/>
  <c r="K113" i="1"/>
  <c r="K146" i="1"/>
  <c r="K134" i="1"/>
  <c r="C2" i="2" s="1"/>
  <c r="K126" i="1"/>
  <c r="K112" i="1"/>
  <c r="L126" i="1"/>
  <c r="K125" i="1"/>
  <c r="K117" i="1"/>
  <c r="K109" i="1"/>
  <c r="K138" i="1"/>
  <c r="K130" i="1"/>
  <c r="K120" i="1"/>
  <c r="L123" i="1"/>
  <c r="L115" i="1"/>
  <c r="L107" i="1"/>
  <c r="F117" i="1"/>
  <c r="K123" i="1"/>
  <c r="K115" i="1"/>
  <c r="K107" i="1"/>
  <c r="K116" i="1"/>
  <c r="M234" i="1"/>
  <c r="M206" i="1"/>
  <c r="M190" i="1"/>
  <c r="M178" i="1"/>
  <c r="M162" i="1"/>
  <c r="M144" i="1"/>
  <c r="M233" i="1"/>
  <c r="M225" i="1"/>
  <c r="M209" i="1"/>
  <c r="M197" i="1"/>
  <c r="M181" i="1"/>
  <c r="M165" i="1"/>
  <c r="M149" i="1"/>
  <c r="M137" i="1"/>
  <c r="L120" i="1"/>
  <c r="M226" i="1"/>
  <c r="M218" i="1"/>
  <c r="M210" i="1"/>
  <c r="M202" i="1"/>
  <c r="M194" i="1"/>
  <c r="M186" i="1"/>
  <c r="M174" i="1"/>
  <c r="M166" i="1"/>
  <c r="M158" i="1"/>
  <c r="M150" i="1"/>
  <c r="M140" i="1"/>
  <c r="M132" i="1"/>
  <c r="M229" i="1"/>
  <c r="M221" i="1"/>
  <c r="M213" i="1"/>
  <c r="M201" i="1"/>
  <c r="M193" i="1"/>
  <c r="M185" i="1"/>
  <c r="M177" i="1"/>
  <c r="M169" i="1"/>
  <c r="M157" i="1"/>
  <c r="M153" i="1"/>
  <c r="M141" i="1"/>
  <c r="M133" i="1"/>
  <c r="F213" i="1"/>
  <c r="F181" i="1"/>
  <c r="F149" i="1"/>
  <c r="K111" i="1"/>
  <c r="K124" i="1"/>
  <c r="K110" i="1"/>
  <c r="M230" i="1"/>
  <c r="M214" i="1"/>
  <c r="M198" i="1"/>
  <c r="M182" i="1"/>
  <c r="M170" i="1"/>
  <c r="M154" i="1"/>
  <c r="M217" i="1"/>
  <c r="M205" i="1"/>
  <c r="M189" i="1"/>
  <c r="M173" i="1"/>
  <c r="M161" i="1"/>
  <c r="M145" i="1"/>
  <c r="M129" i="1"/>
  <c r="F209" i="1"/>
  <c r="F177" i="1"/>
  <c r="F145" i="1"/>
  <c r="F118" i="1"/>
  <c r="F231" i="1"/>
  <c r="F227" i="1"/>
  <c r="F223" i="1"/>
  <c r="F219" i="1"/>
  <c r="F215" i="1"/>
  <c r="F211" i="1"/>
  <c r="F207" i="1"/>
  <c r="F203" i="1"/>
  <c r="F199" i="1"/>
  <c r="F195" i="1"/>
  <c r="F191" i="1"/>
  <c r="F187" i="1"/>
  <c r="F183" i="1"/>
  <c r="F179" i="1"/>
  <c r="F175" i="1"/>
  <c r="F171" i="1"/>
  <c r="F167" i="1"/>
  <c r="F163" i="1"/>
  <c r="F159" i="1"/>
  <c r="F155" i="1"/>
  <c r="F151" i="1"/>
  <c r="F147" i="1"/>
  <c r="F143" i="1"/>
  <c r="F139" i="1"/>
  <c r="F135" i="1"/>
  <c r="F131" i="1"/>
  <c r="F128" i="1"/>
  <c r="F122" i="1"/>
  <c r="F114" i="1"/>
  <c r="F108" i="1"/>
  <c r="L128" i="1"/>
  <c r="L122" i="1"/>
  <c r="L118" i="1"/>
  <c r="L114" i="1"/>
  <c r="L108" i="1"/>
  <c r="M222" i="1"/>
  <c r="G106" i="1"/>
  <c r="K106" i="1"/>
  <c r="G104" i="1"/>
  <c r="K104" i="1"/>
  <c r="G102" i="1"/>
  <c r="K102" i="1"/>
  <c r="G100" i="1"/>
  <c r="K100" i="1"/>
  <c r="G98" i="1"/>
  <c r="K98" i="1"/>
  <c r="G96" i="1"/>
  <c r="K96" i="1"/>
  <c r="G94" i="1"/>
  <c r="K94" i="1"/>
  <c r="G92" i="1"/>
  <c r="K92" i="1"/>
  <c r="G90" i="1"/>
  <c r="K90" i="1"/>
  <c r="G88" i="1"/>
  <c r="K88" i="1"/>
  <c r="G86" i="1"/>
  <c r="K86" i="1"/>
  <c r="G84" i="1"/>
  <c r="K84" i="1"/>
  <c r="G82" i="1"/>
  <c r="K82" i="1"/>
  <c r="G80" i="1"/>
  <c r="K80" i="1"/>
  <c r="G78" i="1"/>
  <c r="K78" i="1"/>
  <c r="G76" i="1"/>
  <c r="K76" i="1"/>
  <c r="G74" i="1"/>
  <c r="K74" i="1"/>
  <c r="G72" i="1"/>
  <c r="K72" i="1"/>
  <c r="G70" i="1"/>
  <c r="K70" i="1"/>
  <c r="G68" i="1"/>
  <c r="K68" i="1"/>
  <c r="G66" i="1"/>
  <c r="K66" i="1"/>
  <c r="G64" i="1"/>
  <c r="K64" i="1"/>
  <c r="G62" i="1"/>
  <c r="K62" i="1"/>
  <c r="G60" i="1"/>
  <c r="K60" i="1"/>
  <c r="G58" i="1"/>
  <c r="K58" i="1"/>
  <c r="G56" i="1"/>
  <c r="K56" i="1"/>
  <c r="G54" i="1"/>
  <c r="K54" i="1"/>
  <c r="G52" i="1"/>
  <c r="K52" i="1"/>
  <c r="G50" i="1"/>
  <c r="K50" i="1"/>
  <c r="G48" i="1"/>
  <c r="K48" i="1"/>
  <c r="G46" i="1"/>
  <c r="K46" i="1"/>
  <c r="G44" i="1"/>
  <c r="K44" i="1"/>
  <c r="G42" i="1"/>
  <c r="K42" i="1"/>
  <c r="G40" i="1"/>
  <c r="K40" i="1"/>
  <c r="G38" i="1"/>
  <c r="K38" i="1"/>
  <c r="G36" i="1"/>
  <c r="K36" i="1"/>
  <c r="J234" i="1"/>
  <c r="H234" i="1"/>
  <c r="J232" i="1"/>
  <c r="H232" i="1"/>
  <c r="J230" i="1"/>
  <c r="H230" i="1"/>
  <c r="J228" i="1"/>
  <c r="H228" i="1"/>
  <c r="J226" i="1"/>
  <c r="H226" i="1"/>
  <c r="J224" i="1"/>
  <c r="H224" i="1"/>
  <c r="J222" i="1"/>
  <c r="H222" i="1"/>
  <c r="J220" i="1"/>
  <c r="H220" i="1"/>
  <c r="J218" i="1"/>
  <c r="H218" i="1"/>
  <c r="J216" i="1"/>
  <c r="H216" i="1"/>
  <c r="J214" i="1"/>
  <c r="H214" i="1"/>
  <c r="J212" i="1"/>
  <c r="H212" i="1"/>
  <c r="J210" i="1"/>
  <c r="H210" i="1"/>
  <c r="J208" i="1"/>
  <c r="H208" i="1"/>
  <c r="J206" i="1"/>
  <c r="H206" i="1"/>
  <c r="J204" i="1"/>
  <c r="H204" i="1"/>
  <c r="J202" i="1"/>
  <c r="H202" i="1"/>
  <c r="J200" i="1"/>
  <c r="H200" i="1"/>
  <c r="J198" i="1"/>
  <c r="H198" i="1"/>
  <c r="J196" i="1"/>
  <c r="H196" i="1"/>
  <c r="J194" i="1"/>
  <c r="H194" i="1"/>
  <c r="J192" i="1"/>
  <c r="H192" i="1"/>
  <c r="J190" i="1"/>
  <c r="H190" i="1"/>
  <c r="J188" i="1"/>
  <c r="H188" i="1"/>
  <c r="J186" i="1"/>
  <c r="H186" i="1"/>
  <c r="J184" i="1"/>
  <c r="H184" i="1"/>
  <c r="J182" i="1"/>
  <c r="H182" i="1"/>
  <c r="J180" i="1"/>
  <c r="H180" i="1"/>
  <c r="J178" i="1"/>
  <c r="H178" i="1"/>
  <c r="J176" i="1"/>
  <c r="H176" i="1"/>
  <c r="J174" i="1"/>
  <c r="H174" i="1"/>
  <c r="J172" i="1"/>
  <c r="H172" i="1"/>
  <c r="J170" i="1"/>
  <c r="H170" i="1"/>
  <c r="J168" i="1"/>
  <c r="H168" i="1"/>
  <c r="J166" i="1"/>
  <c r="H166" i="1"/>
  <c r="J164" i="1"/>
  <c r="H164" i="1"/>
  <c r="J162" i="1"/>
  <c r="H162" i="1"/>
  <c r="J160" i="1"/>
  <c r="H160" i="1"/>
  <c r="J158" i="1"/>
  <c r="H158" i="1"/>
  <c r="J156" i="1"/>
  <c r="H156" i="1"/>
  <c r="J154" i="1"/>
  <c r="H154" i="1"/>
  <c r="J152" i="1"/>
  <c r="H152" i="1"/>
  <c r="J150" i="1"/>
  <c r="H150" i="1"/>
  <c r="J148" i="1"/>
  <c r="H148" i="1"/>
  <c r="J144" i="1"/>
  <c r="H144" i="1"/>
  <c r="J142" i="1"/>
  <c r="H142" i="1"/>
  <c r="J140" i="1"/>
  <c r="H140" i="1"/>
  <c r="J136" i="1"/>
  <c r="H136" i="1"/>
  <c r="J132" i="1"/>
  <c r="H132" i="1"/>
  <c r="J129" i="1"/>
  <c r="H129" i="1"/>
  <c r="J126" i="1"/>
  <c r="H126" i="1"/>
  <c r="J124" i="1"/>
  <c r="H124" i="1"/>
  <c r="J121" i="1"/>
  <c r="H121" i="1"/>
  <c r="J119" i="1"/>
  <c r="H119" i="1"/>
  <c r="J116" i="1"/>
  <c r="H116" i="1"/>
  <c r="J113" i="1"/>
  <c r="H113" i="1"/>
  <c r="J111" i="1"/>
  <c r="H111" i="1"/>
  <c r="J109" i="1"/>
  <c r="H109" i="1"/>
  <c r="J233" i="1"/>
  <c r="H233" i="1"/>
  <c r="J231" i="1"/>
  <c r="H231" i="1"/>
  <c r="J229" i="1"/>
  <c r="H229" i="1"/>
  <c r="J227" i="1"/>
  <c r="H227" i="1"/>
  <c r="J225" i="1"/>
  <c r="H225" i="1"/>
  <c r="J223" i="1"/>
  <c r="H223" i="1"/>
  <c r="J221" i="1"/>
  <c r="H221" i="1"/>
  <c r="J219" i="1"/>
  <c r="H219" i="1"/>
  <c r="J217" i="1"/>
  <c r="H217" i="1"/>
  <c r="J215" i="1"/>
  <c r="H215" i="1"/>
  <c r="J213" i="1"/>
  <c r="H213" i="1"/>
  <c r="J211" i="1"/>
  <c r="H211" i="1"/>
  <c r="J209" i="1"/>
  <c r="H209" i="1"/>
  <c r="J207" i="1"/>
  <c r="H207" i="1"/>
  <c r="J205" i="1"/>
  <c r="H205" i="1"/>
  <c r="J203" i="1"/>
  <c r="H203" i="1"/>
  <c r="J201" i="1"/>
  <c r="H201" i="1"/>
  <c r="J199" i="1"/>
  <c r="H199" i="1"/>
  <c r="J197" i="1"/>
  <c r="H197" i="1"/>
  <c r="J195" i="1"/>
  <c r="H195" i="1"/>
  <c r="J193" i="1"/>
  <c r="H193" i="1"/>
  <c r="J191" i="1"/>
  <c r="H191" i="1"/>
  <c r="J189" i="1"/>
  <c r="H189" i="1"/>
  <c r="J187" i="1"/>
  <c r="H187" i="1"/>
  <c r="J185" i="1"/>
  <c r="H185" i="1"/>
  <c r="J183" i="1"/>
  <c r="H183" i="1"/>
  <c r="J181" i="1"/>
  <c r="H181" i="1"/>
  <c r="J179" i="1"/>
  <c r="H179" i="1"/>
  <c r="J177" i="1"/>
  <c r="H177" i="1"/>
  <c r="J175" i="1"/>
  <c r="H175" i="1"/>
  <c r="J173" i="1"/>
  <c r="H173" i="1"/>
  <c r="J171" i="1"/>
  <c r="H171" i="1"/>
  <c r="J169" i="1"/>
  <c r="H169" i="1"/>
  <c r="J167" i="1"/>
  <c r="H167" i="1"/>
  <c r="J165" i="1"/>
  <c r="H165" i="1"/>
  <c r="J163" i="1"/>
  <c r="H163" i="1"/>
  <c r="J161" i="1"/>
  <c r="H161" i="1"/>
  <c r="J159" i="1"/>
  <c r="H159" i="1"/>
  <c r="J157" i="1"/>
  <c r="H157" i="1"/>
  <c r="J155" i="1"/>
  <c r="H155" i="1"/>
  <c r="J153" i="1"/>
  <c r="H153" i="1"/>
  <c r="J151" i="1"/>
  <c r="H151" i="1"/>
  <c r="J149" i="1"/>
  <c r="H149" i="1"/>
  <c r="J147" i="1"/>
  <c r="H147" i="1"/>
  <c r="J145" i="1"/>
  <c r="H145" i="1"/>
  <c r="J143" i="1"/>
  <c r="H143" i="1"/>
  <c r="J141" i="1"/>
  <c r="H141" i="1"/>
  <c r="J139" i="1"/>
  <c r="H139" i="1"/>
  <c r="J137" i="1"/>
  <c r="H137" i="1"/>
  <c r="J135" i="1"/>
  <c r="H135" i="1"/>
  <c r="J133" i="1"/>
  <c r="H133" i="1"/>
  <c r="J131" i="1"/>
  <c r="H131" i="1"/>
  <c r="G129" i="1"/>
  <c r="K129" i="1"/>
  <c r="K234" i="1"/>
  <c r="K232" i="1"/>
  <c r="K230" i="1"/>
  <c r="K228" i="1"/>
  <c r="K226" i="1"/>
  <c r="K224" i="1"/>
  <c r="K222" i="1"/>
  <c r="K220" i="1"/>
  <c r="K218" i="1"/>
  <c r="K216" i="1"/>
  <c r="K214" i="1"/>
  <c r="K212" i="1"/>
  <c r="K210" i="1"/>
  <c r="K208" i="1"/>
  <c r="K206" i="1"/>
  <c r="K204" i="1"/>
  <c r="K202" i="1"/>
  <c r="K200" i="1"/>
  <c r="K198" i="1"/>
  <c r="K196" i="1"/>
  <c r="K194" i="1"/>
  <c r="K192" i="1"/>
  <c r="K190" i="1"/>
  <c r="K188" i="1"/>
  <c r="K186" i="1"/>
  <c r="K184" i="1"/>
  <c r="K182" i="1"/>
  <c r="K180" i="1"/>
  <c r="K178" i="1"/>
  <c r="K176" i="1"/>
  <c r="K174" i="1"/>
  <c r="K172" i="1"/>
  <c r="K170" i="1"/>
  <c r="K168" i="1"/>
  <c r="K166" i="1"/>
  <c r="K164" i="1"/>
  <c r="K162" i="1"/>
  <c r="K160" i="1"/>
  <c r="K158" i="1"/>
  <c r="K156" i="1"/>
  <c r="K154" i="1"/>
  <c r="K152" i="1"/>
  <c r="K150" i="1"/>
  <c r="K148" i="1"/>
  <c r="K144" i="1"/>
  <c r="K142" i="1"/>
  <c r="K140" i="1"/>
  <c r="K136" i="1"/>
  <c r="K132" i="1"/>
  <c r="K128" i="1"/>
  <c r="K122" i="1"/>
  <c r="K118" i="1"/>
  <c r="K114" i="1"/>
  <c r="K108" i="1"/>
  <c r="K233" i="1"/>
  <c r="K231" i="1"/>
  <c r="K229" i="1"/>
  <c r="K227" i="1"/>
  <c r="K225" i="1"/>
  <c r="K223" i="1"/>
  <c r="K221" i="1"/>
  <c r="K219" i="1"/>
  <c r="K217" i="1"/>
  <c r="K215" i="1"/>
  <c r="K213" i="1"/>
  <c r="K211" i="1"/>
  <c r="K209" i="1"/>
  <c r="K207" i="1"/>
  <c r="K205" i="1"/>
  <c r="K203" i="1"/>
  <c r="K201" i="1"/>
  <c r="K199" i="1"/>
  <c r="K197" i="1"/>
  <c r="K195" i="1"/>
  <c r="K193" i="1"/>
  <c r="K191" i="1"/>
  <c r="K189" i="1"/>
  <c r="K187" i="1"/>
  <c r="K185" i="1"/>
  <c r="K183" i="1"/>
  <c r="K181" i="1"/>
  <c r="K179" i="1"/>
  <c r="K177" i="1"/>
  <c r="K175" i="1"/>
  <c r="K173" i="1"/>
  <c r="K171" i="1"/>
  <c r="K169" i="1"/>
  <c r="K167" i="1"/>
  <c r="K165" i="1"/>
  <c r="K163" i="1"/>
  <c r="K161" i="1"/>
  <c r="K159" i="1"/>
  <c r="K157" i="1"/>
  <c r="K155" i="1"/>
  <c r="K153" i="1"/>
  <c r="K151" i="1"/>
  <c r="K149" i="1"/>
  <c r="K147" i="1"/>
  <c r="K145" i="1"/>
  <c r="K143" i="1"/>
  <c r="K141" i="1"/>
  <c r="K139" i="1"/>
  <c r="K137" i="1"/>
  <c r="K135" i="1"/>
  <c r="K133" i="1"/>
  <c r="K131" i="1"/>
  <c r="L129" i="1"/>
  <c r="M127" i="1"/>
  <c r="M125" i="1"/>
  <c r="M123" i="1"/>
  <c r="M121" i="1"/>
  <c r="M119" i="1"/>
  <c r="M117" i="1"/>
  <c r="M115" i="1"/>
  <c r="M113" i="1"/>
  <c r="M111" i="1"/>
  <c r="M109" i="1"/>
  <c r="M107" i="1"/>
  <c r="M146" i="1"/>
  <c r="L146" i="1"/>
  <c r="M138" i="1"/>
  <c r="L138" i="1"/>
  <c r="M134" i="1"/>
  <c r="E2" i="2" s="1"/>
  <c r="L134" i="1"/>
  <c r="M130" i="1"/>
  <c r="L130" i="1"/>
  <c r="M126" i="1"/>
  <c r="M124" i="1"/>
  <c r="M120" i="1"/>
  <c r="M116" i="1"/>
  <c r="M112" i="1"/>
  <c r="M110" i="1"/>
  <c r="M103" i="1"/>
  <c r="M99" i="1"/>
  <c r="M95" i="1"/>
  <c r="M91" i="1"/>
  <c r="M87" i="1"/>
  <c r="M83" i="1"/>
  <c r="M79" i="1"/>
  <c r="M75" i="1"/>
  <c r="M71" i="1"/>
  <c r="M67" i="1"/>
  <c r="M63" i="1"/>
  <c r="M59" i="1"/>
  <c r="M55" i="1"/>
  <c r="M51" i="1"/>
  <c r="M45" i="1"/>
  <c r="M37" i="1"/>
  <c r="M104" i="1"/>
  <c r="M100" i="1"/>
  <c r="M96" i="1"/>
  <c r="M92" i="1"/>
  <c r="M88" i="1"/>
  <c r="M84" i="1"/>
  <c r="M80" i="1"/>
  <c r="M76" i="1"/>
  <c r="M72" i="1"/>
  <c r="M68" i="1"/>
  <c r="M64" i="1"/>
  <c r="M60" i="1"/>
  <c r="M56" i="1"/>
  <c r="M52" i="1"/>
  <c r="M48" i="1"/>
  <c r="M44" i="1"/>
  <c r="M40" i="1"/>
  <c r="M36" i="1"/>
  <c r="M43" i="1"/>
  <c r="M35" i="1"/>
  <c r="J127" i="1"/>
  <c r="H127" i="1"/>
  <c r="J125" i="1"/>
  <c r="H125" i="1"/>
  <c r="J123" i="1"/>
  <c r="H123" i="1"/>
  <c r="J120" i="1"/>
  <c r="H120" i="1"/>
  <c r="J117" i="1"/>
  <c r="H117" i="1"/>
  <c r="J115" i="1"/>
  <c r="H115" i="1"/>
  <c r="J112" i="1"/>
  <c r="H112" i="1"/>
  <c r="J110" i="1"/>
  <c r="H110" i="1"/>
  <c r="J107" i="1"/>
  <c r="H107" i="1"/>
  <c r="J106" i="1"/>
  <c r="H106" i="1"/>
  <c r="J105" i="1"/>
  <c r="H105" i="1"/>
  <c r="J104" i="1"/>
  <c r="H104" i="1"/>
  <c r="I104" i="1" s="1"/>
  <c r="J103" i="1"/>
  <c r="H103" i="1"/>
  <c r="J102" i="1"/>
  <c r="H102" i="1"/>
  <c r="J101" i="1"/>
  <c r="H101" i="1"/>
  <c r="J100" i="1"/>
  <c r="H100" i="1"/>
  <c r="J99" i="1"/>
  <c r="H99" i="1"/>
  <c r="J98" i="1"/>
  <c r="H98" i="1"/>
  <c r="J97" i="1"/>
  <c r="H97" i="1"/>
  <c r="J96" i="1"/>
  <c r="H96" i="1"/>
  <c r="I96" i="1" s="1"/>
  <c r="J95" i="1"/>
  <c r="H95" i="1"/>
  <c r="J94" i="1"/>
  <c r="H94" i="1"/>
  <c r="J93" i="1"/>
  <c r="H93" i="1"/>
  <c r="J92" i="1"/>
  <c r="H92" i="1"/>
  <c r="J91" i="1"/>
  <c r="H91" i="1"/>
  <c r="J90" i="1"/>
  <c r="H90" i="1"/>
  <c r="J89" i="1"/>
  <c r="H89" i="1"/>
  <c r="J88" i="1"/>
  <c r="H88" i="1"/>
  <c r="I88" i="1" s="1"/>
  <c r="J87" i="1"/>
  <c r="H87" i="1"/>
  <c r="J86" i="1"/>
  <c r="H86" i="1"/>
  <c r="J85" i="1"/>
  <c r="H85" i="1"/>
  <c r="J84" i="1"/>
  <c r="H84" i="1"/>
  <c r="J83" i="1"/>
  <c r="H83" i="1"/>
  <c r="J82" i="1"/>
  <c r="H82" i="1"/>
  <c r="J81" i="1"/>
  <c r="H81" i="1"/>
  <c r="J80" i="1"/>
  <c r="H80" i="1"/>
  <c r="I80" i="1" s="1"/>
  <c r="J79" i="1"/>
  <c r="H79" i="1"/>
  <c r="J78" i="1"/>
  <c r="H78" i="1"/>
  <c r="J77" i="1"/>
  <c r="H77" i="1"/>
  <c r="J76" i="1"/>
  <c r="H76" i="1"/>
  <c r="J75" i="1"/>
  <c r="H75" i="1"/>
  <c r="J74" i="1"/>
  <c r="H74" i="1"/>
  <c r="J73" i="1"/>
  <c r="H73" i="1"/>
  <c r="J72" i="1"/>
  <c r="H72" i="1"/>
  <c r="I72" i="1" s="1"/>
  <c r="J71" i="1"/>
  <c r="H71" i="1"/>
  <c r="J70" i="1"/>
  <c r="H70" i="1"/>
  <c r="J69" i="1"/>
  <c r="H69" i="1"/>
  <c r="J68" i="1"/>
  <c r="H68" i="1"/>
  <c r="J67" i="1"/>
  <c r="H67" i="1"/>
  <c r="J66" i="1"/>
  <c r="H66" i="1"/>
  <c r="J65" i="1"/>
  <c r="H65" i="1"/>
  <c r="J64" i="1"/>
  <c r="H64" i="1"/>
  <c r="I64" i="1" s="1"/>
  <c r="J63" i="1"/>
  <c r="H63" i="1"/>
  <c r="J62" i="1"/>
  <c r="H62" i="1"/>
  <c r="J61" i="1"/>
  <c r="H61" i="1"/>
  <c r="J60" i="1"/>
  <c r="H60" i="1"/>
  <c r="J59" i="1"/>
  <c r="H59" i="1"/>
  <c r="J58" i="1"/>
  <c r="H58" i="1"/>
  <c r="J57" i="1"/>
  <c r="H57" i="1"/>
  <c r="J56" i="1"/>
  <c r="H56" i="1"/>
  <c r="I56" i="1" s="1"/>
  <c r="J55" i="1"/>
  <c r="H55" i="1"/>
  <c r="J54" i="1"/>
  <c r="H54" i="1"/>
  <c r="J53" i="1"/>
  <c r="H53" i="1"/>
  <c r="J52" i="1"/>
  <c r="H52" i="1"/>
  <c r="J51" i="1"/>
  <c r="H51" i="1"/>
  <c r="J50" i="1"/>
  <c r="H50" i="1"/>
  <c r="J49" i="1"/>
  <c r="H49" i="1"/>
  <c r="J48" i="1"/>
  <c r="H48" i="1"/>
  <c r="I48" i="1" s="1"/>
  <c r="J47" i="1"/>
  <c r="H47" i="1"/>
  <c r="J46" i="1"/>
  <c r="H46" i="1"/>
  <c r="J45" i="1"/>
  <c r="H45" i="1"/>
  <c r="J44" i="1"/>
  <c r="H44" i="1"/>
  <c r="J43" i="1"/>
  <c r="H43" i="1"/>
  <c r="J42" i="1"/>
  <c r="H42" i="1"/>
  <c r="J41" i="1"/>
  <c r="H41" i="1"/>
  <c r="J40" i="1"/>
  <c r="H40" i="1"/>
  <c r="I40" i="1" s="1"/>
  <c r="J39" i="1"/>
  <c r="H39" i="1"/>
  <c r="J38" i="1"/>
  <c r="H38" i="1"/>
  <c r="J37" i="1"/>
  <c r="H37" i="1"/>
  <c r="J36" i="1"/>
  <c r="H36" i="1"/>
  <c r="J35" i="1"/>
  <c r="H35" i="1"/>
  <c r="J146" i="1"/>
  <c r="H146" i="1"/>
  <c r="J138" i="1"/>
  <c r="H138" i="1"/>
  <c r="J134" i="1"/>
  <c r="B2" i="2" s="1"/>
  <c r="H134" i="1"/>
  <c r="J130" i="1"/>
  <c r="H130" i="1"/>
  <c r="L234" i="1"/>
  <c r="L232" i="1"/>
  <c r="L230" i="1"/>
  <c r="L228" i="1"/>
  <c r="L226" i="1"/>
  <c r="L224" i="1"/>
  <c r="L222" i="1"/>
  <c r="L220" i="1"/>
  <c r="L218" i="1"/>
  <c r="L216" i="1"/>
  <c r="L214" i="1"/>
  <c r="L212" i="1"/>
  <c r="L210" i="1"/>
  <c r="L208" i="1"/>
  <c r="L206" i="1"/>
  <c r="L204" i="1"/>
  <c r="L202" i="1"/>
  <c r="L200" i="1"/>
  <c r="L198" i="1"/>
  <c r="L196" i="1"/>
  <c r="L194" i="1"/>
  <c r="L192" i="1"/>
  <c r="L190" i="1"/>
  <c r="L188" i="1"/>
  <c r="L186" i="1"/>
  <c r="L184" i="1"/>
  <c r="L182" i="1"/>
  <c r="L180" i="1"/>
  <c r="L178" i="1"/>
  <c r="L176" i="1"/>
  <c r="L174" i="1"/>
  <c r="L172" i="1"/>
  <c r="L170" i="1"/>
  <c r="L168" i="1"/>
  <c r="L166" i="1"/>
  <c r="L164" i="1"/>
  <c r="L162" i="1"/>
  <c r="L160" i="1"/>
  <c r="L158" i="1"/>
  <c r="L156" i="1"/>
  <c r="L154" i="1"/>
  <c r="L152" i="1"/>
  <c r="L150" i="1"/>
  <c r="L148" i="1"/>
  <c r="L144" i="1"/>
  <c r="L142" i="1"/>
  <c r="L140" i="1"/>
  <c r="L136" i="1"/>
  <c r="L132" i="1"/>
  <c r="M128" i="1"/>
  <c r="M122" i="1"/>
  <c r="M118" i="1"/>
  <c r="M114" i="1"/>
  <c r="M108" i="1"/>
  <c r="L233" i="1"/>
  <c r="L231" i="1"/>
  <c r="L229" i="1"/>
  <c r="L227" i="1"/>
  <c r="L225" i="1"/>
  <c r="L223" i="1"/>
  <c r="L221" i="1"/>
  <c r="L219" i="1"/>
  <c r="L217" i="1"/>
  <c r="L215" i="1"/>
  <c r="L213" i="1"/>
  <c r="L211" i="1"/>
  <c r="L209" i="1"/>
  <c r="L207" i="1"/>
  <c r="L205" i="1"/>
  <c r="L203" i="1"/>
  <c r="L201" i="1"/>
  <c r="L199" i="1"/>
  <c r="L197" i="1"/>
  <c r="L195" i="1"/>
  <c r="L193" i="1"/>
  <c r="L191" i="1"/>
  <c r="L189" i="1"/>
  <c r="L187" i="1"/>
  <c r="L185" i="1"/>
  <c r="L183" i="1"/>
  <c r="L181" i="1"/>
  <c r="L179" i="1"/>
  <c r="L177" i="1"/>
  <c r="L175" i="1"/>
  <c r="L173" i="1"/>
  <c r="L171" i="1"/>
  <c r="L169" i="1"/>
  <c r="L167" i="1"/>
  <c r="L165" i="1"/>
  <c r="L163" i="1"/>
  <c r="L161" i="1"/>
  <c r="L159" i="1"/>
  <c r="L157" i="1"/>
  <c r="L155" i="1"/>
  <c r="L153" i="1"/>
  <c r="L151" i="1"/>
  <c r="L149" i="1"/>
  <c r="L147" i="1"/>
  <c r="L145" i="1"/>
  <c r="L143" i="1"/>
  <c r="L141" i="1"/>
  <c r="L139" i="1"/>
  <c r="L137" i="1"/>
  <c r="L135" i="1"/>
  <c r="L133" i="1"/>
  <c r="L131" i="1"/>
  <c r="M105" i="1"/>
  <c r="M101" i="1"/>
  <c r="M97" i="1"/>
  <c r="M93" i="1"/>
  <c r="M89" i="1"/>
  <c r="M85" i="1"/>
  <c r="M81" i="1"/>
  <c r="M77" i="1"/>
  <c r="M73" i="1"/>
  <c r="M69" i="1"/>
  <c r="M65" i="1"/>
  <c r="M61" i="1"/>
  <c r="M57" i="1"/>
  <c r="M53" i="1"/>
  <c r="M49" i="1"/>
  <c r="M41" i="1"/>
  <c r="M106" i="1"/>
  <c r="M102" i="1"/>
  <c r="M98" i="1"/>
  <c r="M94" i="1"/>
  <c r="M90" i="1"/>
  <c r="M86" i="1"/>
  <c r="M82" i="1"/>
  <c r="M78" i="1"/>
  <c r="M74" i="1"/>
  <c r="M70" i="1"/>
  <c r="M66" i="1"/>
  <c r="M62" i="1"/>
  <c r="M58" i="1"/>
  <c r="M54" i="1"/>
  <c r="M50" i="1"/>
  <c r="M46" i="1"/>
  <c r="M42" i="1"/>
  <c r="M38" i="1"/>
  <c r="M47" i="1"/>
  <c r="M39" i="1"/>
  <c r="H128" i="1"/>
  <c r="H122" i="1"/>
  <c r="H118" i="1"/>
  <c r="H114" i="1"/>
  <c r="H108" i="1"/>
  <c r="F234" i="1"/>
  <c r="F232" i="1"/>
  <c r="F230" i="1"/>
  <c r="F228" i="1"/>
  <c r="F226" i="1"/>
  <c r="F224" i="1"/>
  <c r="F222" i="1"/>
  <c r="F220" i="1"/>
  <c r="F218" i="1"/>
  <c r="F216" i="1"/>
  <c r="F214" i="1"/>
  <c r="F212" i="1"/>
  <c r="F210" i="1"/>
  <c r="F208" i="1"/>
  <c r="F206" i="1"/>
  <c r="F204" i="1"/>
  <c r="F202" i="1"/>
  <c r="F200" i="1"/>
  <c r="F198" i="1"/>
  <c r="F196" i="1"/>
  <c r="F194" i="1"/>
  <c r="F192" i="1"/>
  <c r="F190" i="1"/>
  <c r="F188" i="1"/>
  <c r="F186" i="1"/>
  <c r="F184" i="1"/>
  <c r="F182" i="1"/>
  <c r="F180" i="1"/>
  <c r="F178" i="1"/>
  <c r="F176" i="1"/>
  <c r="F174" i="1"/>
  <c r="F172" i="1"/>
  <c r="F170" i="1"/>
  <c r="F168" i="1"/>
  <c r="F166" i="1"/>
  <c r="F164" i="1"/>
  <c r="F162" i="1"/>
  <c r="F160" i="1"/>
  <c r="F158" i="1"/>
  <c r="F156" i="1"/>
  <c r="F154" i="1"/>
  <c r="F152" i="1"/>
  <c r="F150" i="1"/>
  <c r="F148" i="1"/>
  <c r="F144" i="1"/>
  <c r="F142" i="1"/>
  <c r="F140" i="1"/>
  <c r="F136" i="1"/>
  <c r="F132" i="1"/>
  <c r="F120" i="1"/>
  <c r="F112" i="1"/>
  <c r="F110" i="1"/>
  <c r="F146" i="1"/>
  <c r="F138" i="1"/>
  <c r="F134" i="1"/>
  <c r="F130" i="1"/>
  <c r="F126" i="1"/>
  <c r="F124" i="1"/>
  <c r="F116" i="1"/>
  <c r="G105" i="1"/>
  <c r="G103" i="1"/>
  <c r="G101" i="1"/>
  <c r="G99" i="1"/>
  <c r="G97" i="1"/>
  <c r="G95" i="1"/>
  <c r="G93" i="1"/>
  <c r="G91" i="1"/>
  <c r="G89" i="1"/>
  <c r="G87" i="1"/>
  <c r="G85" i="1"/>
  <c r="G83" i="1"/>
  <c r="G81" i="1"/>
  <c r="G79" i="1"/>
  <c r="G77" i="1"/>
  <c r="G75" i="1"/>
  <c r="G73" i="1"/>
  <c r="G71" i="1"/>
  <c r="G69" i="1"/>
  <c r="G67" i="1"/>
  <c r="G65" i="1"/>
  <c r="G63" i="1"/>
  <c r="G61" i="1"/>
  <c r="G59" i="1"/>
  <c r="G57" i="1"/>
  <c r="G55" i="1"/>
  <c r="G53" i="1"/>
  <c r="G51" i="1"/>
  <c r="G49" i="1"/>
  <c r="G47" i="1"/>
  <c r="G45" i="1"/>
  <c r="G43" i="1"/>
  <c r="G41" i="1"/>
  <c r="G39" i="1"/>
  <c r="G37" i="1"/>
  <c r="G35" i="1"/>
  <c r="G146" i="1"/>
  <c r="G138" i="1"/>
  <c r="G134" i="1"/>
  <c r="G130" i="1"/>
  <c r="G234" i="1"/>
  <c r="I234" i="1" s="1"/>
  <c r="G232" i="1"/>
  <c r="G230" i="1"/>
  <c r="G228" i="1"/>
  <c r="I228" i="1" s="1"/>
  <c r="G226" i="1"/>
  <c r="I226" i="1" s="1"/>
  <c r="G224" i="1"/>
  <c r="I224" i="1" s="1"/>
  <c r="G222" i="1"/>
  <c r="I222" i="1" s="1"/>
  <c r="G220" i="1"/>
  <c r="I220" i="1" s="1"/>
  <c r="G218" i="1"/>
  <c r="I218" i="1" s="1"/>
  <c r="G216" i="1"/>
  <c r="G214" i="1"/>
  <c r="G212" i="1"/>
  <c r="I212" i="1" s="1"/>
  <c r="G210" i="1"/>
  <c r="I210" i="1" s="1"/>
  <c r="G208" i="1"/>
  <c r="I208" i="1" s="1"/>
  <c r="G206" i="1"/>
  <c r="I206" i="1" s="1"/>
  <c r="G204" i="1"/>
  <c r="I204" i="1" s="1"/>
  <c r="G202" i="1"/>
  <c r="I202" i="1" s="1"/>
  <c r="G200" i="1"/>
  <c r="G198" i="1"/>
  <c r="G196" i="1"/>
  <c r="I196" i="1" s="1"/>
  <c r="G194" i="1"/>
  <c r="I194" i="1" s="1"/>
  <c r="G192" i="1"/>
  <c r="I192" i="1" s="1"/>
  <c r="G190" i="1"/>
  <c r="I190" i="1" s="1"/>
  <c r="G188" i="1"/>
  <c r="I188" i="1" s="1"/>
  <c r="G186" i="1"/>
  <c r="I186" i="1" s="1"/>
  <c r="G184" i="1"/>
  <c r="G182" i="1"/>
  <c r="G180" i="1"/>
  <c r="I180" i="1" s="1"/>
  <c r="G178" i="1"/>
  <c r="I178" i="1" s="1"/>
  <c r="G176" i="1"/>
  <c r="I176" i="1" s="1"/>
  <c r="G174" i="1"/>
  <c r="I174" i="1" s="1"/>
  <c r="G172" i="1"/>
  <c r="I172" i="1" s="1"/>
  <c r="G170" i="1"/>
  <c r="G168" i="1"/>
  <c r="G166" i="1"/>
  <c r="G164" i="1"/>
  <c r="I164" i="1" s="1"/>
  <c r="G162" i="1"/>
  <c r="G160" i="1"/>
  <c r="I160" i="1" s="1"/>
  <c r="G158" i="1"/>
  <c r="G156" i="1"/>
  <c r="I156" i="1" s="1"/>
  <c r="G154" i="1"/>
  <c r="G152" i="1"/>
  <c r="G150" i="1"/>
  <c r="G148" i="1"/>
  <c r="I148" i="1" s="1"/>
  <c r="G144" i="1"/>
  <c r="G142" i="1"/>
  <c r="I142" i="1" s="1"/>
  <c r="G140" i="1"/>
  <c r="G136" i="1"/>
  <c r="I136" i="1" s="1"/>
  <c r="G132" i="1"/>
  <c r="G128" i="1"/>
  <c r="G122" i="1"/>
  <c r="G118" i="1"/>
  <c r="I118" i="1" s="1"/>
  <c r="G114" i="1"/>
  <c r="G108" i="1"/>
  <c r="I108" i="1" s="1"/>
  <c r="G233" i="1"/>
  <c r="G231" i="1"/>
  <c r="I231" i="1" s="1"/>
  <c r="G229" i="1"/>
  <c r="G227" i="1"/>
  <c r="G225" i="1"/>
  <c r="G223" i="1"/>
  <c r="I223" i="1" s="1"/>
  <c r="G221" i="1"/>
  <c r="G219" i="1"/>
  <c r="I219" i="1" s="1"/>
  <c r="G217" i="1"/>
  <c r="G215" i="1"/>
  <c r="I215" i="1" s="1"/>
  <c r="G213" i="1"/>
  <c r="G211" i="1"/>
  <c r="G209" i="1"/>
  <c r="G207" i="1"/>
  <c r="I207" i="1" s="1"/>
  <c r="G205" i="1"/>
  <c r="G203" i="1"/>
  <c r="I203" i="1" s="1"/>
  <c r="G201" i="1"/>
  <c r="G199" i="1"/>
  <c r="I199" i="1" s="1"/>
  <c r="G197" i="1"/>
  <c r="G195" i="1"/>
  <c r="G193" i="1"/>
  <c r="G191" i="1"/>
  <c r="G189" i="1"/>
  <c r="G187" i="1"/>
  <c r="G185" i="1"/>
  <c r="G183" i="1"/>
  <c r="G181" i="1"/>
  <c r="G179" i="1"/>
  <c r="G177" i="1"/>
  <c r="G175" i="1"/>
  <c r="G173" i="1"/>
  <c r="G171" i="1"/>
  <c r="G169" i="1"/>
  <c r="G167" i="1"/>
  <c r="G165" i="1"/>
  <c r="G163" i="1"/>
  <c r="G161" i="1"/>
  <c r="G159" i="1"/>
  <c r="G157" i="1"/>
  <c r="G155" i="1"/>
  <c r="G153" i="1"/>
  <c r="G151" i="1"/>
  <c r="G149" i="1"/>
  <c r="G147" i="1"/>
  <c r="G145" i="1"/>
  <c r="G143" i="1"/>
  <c r="G141" i="1"/>
  <c r="G139" i="1"/>
  <c r="G137" i="1"/>
  <c r="G135" i="1"/>
  <c r="G133" i="1"/>
  <c r="G131" i="1"/>
  <c r="G127" i="1"/>
  <c r="G125" i="1"/>
  <c r="G123" i="1"/>
  <c r="G121" i="1"/>
  <c r="G119" i="1"/>
  <c r="G117" i="1"/>
  <c r="G115" i="1"/>
  <c r="G113" i="1"/>
  <c r="I113" i="1" s="1"/>
  <c r="G111" i="1"/>
  <c r="G109" i="1"/>
  <c r="G107" i="1"/>
  <c r="G126" i="1"/>
  <c r="G124" i="1"/>
  <c r="G120" i="1"/>
  <c r="G116" i="1"/>
  <c r="G112" i="1"/>
  <c r="G110" i="1"/>
  <c r="I126" i="1" l="1"/>
  <c r="I182" i="1"/>
  <c r="I198" i="1"/>
  <c r="I214" i="1"/>
  <c r="I230" i="1"/>
  <c r="I42" i="1"/>
  <c r="I50" i="1"/>
  <c r="I58" i="1"/>
  <c r="I66" i="1"/>
  <c r="I74" i="1"/>
  <c r="I82" i="1"/>
  <c r="I90" i="1"/>
  <c r="I98" i="1"/>
  <c r="I106" i="1"/>
  <c r="D2" i="2"/>
  <c r="E8" i="2" s="1"/>
  <c r="I36" i="1"/>
  <c r="I44" i="1"/>
  <c r="I52" i="1"/>
  <c r="I60" i="1"/>
  <c r="I68" i="1"/>
  <c r="I76" i="1"/>
  <c r="I84" i="1"/>
  <c r="I92" i="1"/>
  <c r="I100" i="1"/>
  <c r="I109" i="1"/>
  <c r="I78" i="1"/>
  <c r="I86" i="1"/>
  <c r="I94" i="1"/>
  <c r="I102" i="1"/>
  <c r="I129" i="1"/>
  <c r="I38" i="1"/>
  <c r="I46" i="1"/>
  <c r="I54" i="1"/>
  <c r="I62" i="1"/>
  <c r="I70" i="1"/>
  <c r="I195" i="1"/>
  <c r="I211" i="1"/>
  <c r="I227" i="1"/>
  <c r="I128" i="1"/>
  <c r="I152" i="1"/>
  <c r="I168" i="1"/>
  <c r="I184" i="1"/>
  <c r="I200" i="1"/>
  <c r="I216" i="1"/>
  <c r="I232" i="1"/>
  <c r="I116" i="1"/>
  <c r="I124" i="1"/>
  <c r="I111" i="1"/>
  <c r="I119" i="1"/>
  <c r="I225" i="1"/>
  <c r="I229" i="1"/>
  <c r="I233" i="1"/>
  <c r="I132" i="1"/>
  <c r="I140" i="1"/>
  <c r="I144" i="1"/>
  <c r="I150" i="1"/>
  <c r="I154" i="1"/>
  <c r="I158" i="1"/>
  <c r="I162" i="1"/>
  <c r="I166" i="1"/>
  <c r="I170" i="1"/>
  <c r="I177" i="1"/>
  <c r="I181" i="1"/>
  <c r="I185" i="1"/>
  <c r="I189" i="1"/>
  <c r="I193" i="1"/>
  <c r="I197" i="1"/>
  <c r="I201" i="1"/>
  <c r="I205" i="1"/>
  <c r="I209" i="1"/>
  <c r="I213" i="1"/>
  <c r="I217" i="1"/>
  <c r="I221" i="1"/>
  <c r="I133" i="1"/>
  <c r="I137" i="1"/>
  <c r="I141" i="1"/>
  <c r="I145" i="1"/>
  <c r="I149" i="1"/>
  <c r="I153" i="1"/>
  <c r="I157" i="1"/>
  <c r="I161" i="1"/>
  <c r="I165" i="1"/>
  <c r="I169" i="1"/>
  <c r="I173" i="1"/>
  <c r="I191" i="1"/>
  <c r="I112" i="1"/>
  <c r="I120" i="1"/>
  <c r="I117" i="1"/>
  <c r="I125" i="1"/>
  <c r="I131" i="1"/>
  <c r="I135" i="1"/>
  <c r="I139" i="1"/>
  <c r="I143" i="1"/>
  <c r="I147" i="1"/>
  <c r="I151" i="1"/>
  <c r="I155" i="1"/>
  <c r="I159" i="1"/>
  <c r="I163" i="1"/>
  <c r="I167" i="1"/>
  <c r="I171" i="1"/>
  <c r="I175" i="1"/>
  <c r="I179" i="1"/>
  <c r="I183" i="1"/>
  <c r="I187" i="1"/>
  <c r="I130" i="1"/>
  <c r="I134" i="1"/>
  <c r="I146" i="1"/>
  <c r="N128" i="1"/>
  <c r="N108" i="1"/>
  <c r="N118" i="1"/>
  <c r="I110" i="1"/>
  <c r="I107" i="1"/>
  <c r="I115" i="1"/>
  <c r="I123" i="1"/>
  <c r="I127" i="1"/>
  <c r="N114" i="1"/>
  <c r="N122" i="1"/>
  <c r="D374" i="2"/>
  <c r="D166" i="2"/>
  <c r="E312" i="2"/>
  <c r="E220" i="2"/>
  <c r="D377" i="2"/>
  <c r="D325" i="2"/>
  <c r="D120" i="2"/>
  <c r="D68" i="2"/>
  <c r="E377" i="2"/>
  <c r="E325" i="2"/>
  <c r="E120" i="2"/>
  <c r="E68" i="2"/>
  <c r="D304" i="2"/>
  <c r="D252" i="2"/>
  <c r="E503" i="2"/>
  <c r="E504" i="2"/>
  <c r="E410" i="2"/>
  <c r="E362" i="2"/>
  <c r="E230" i="2"/>
  <c r="E218" i="2"/>
  <c r="D403" i="2"/>
  <c r="D399" i="2"/>
  <c r="D259" i="2"/>
  <c r="D211" i="2"/>
  <c r="D78" i="2"/>
  <c r="D70" i="2"/>
  <c r="D487" i="2"/>
  <c r="D483" i="2"/>
  <c r="E415" i="2"/>
  <c r="E391" i="2"/>
  <c r="E323" i="2"/>
  <c r="E319" i="2"/>
  <c r="E231" i="2"/>
  <c r="E227" i="2"/>
  <c r="E159" i="2"/>
  <c r="E134" i="2"/>
  <c r="E66" i="2"/>
  <c r="E62" i="2"/>
  <c r="O130" i="1"/>
  <c r="N130" i="1"/>
  <c r="O134" i="1"/>
  <c r="G2" i="2" s="1"/>
  <c r="N134" i="1"/>
  <c r="O138" i="1"/>
  <c r="N138" i="1"/>
  <c r="O146" i="1"/>
  <c r="N146" i="1"/>
  <c r="O35" i="1"/>
  <c r="N35" i="1"/>
  <c r="O36" i="1"/>
  <c r="N36" i="1"/>
  <c r="O37" i="1"/>
  <c r="N37" i="1"/>
  <c r="O38" i="1"/>
  <c r="N38" i="1"/>
  <c r="O39" i="1"/>
  <c r="N39" i="1"/>
  <c r="O40" i="1"/>
  <c r="N40" i="1"/>
  <c r="O41" i="1"/>
  <c r="N41" i="1"/>
  <c r="O42" i="1"/>
  <c r="N42" i="1"/>
  <c r="O43" i="1"/>
  <c r="N43" i="1"/>
  <c r="O44" i="1"/>
  <c r="N44" i="1"/>
  <c r="O45" i="1"/>
  <c r="N45" i="1"/>
  <c r="O46" i="1"/>
  <c r="N46" i="1"/>
  <c r="O47" i="1"/>
  <c r="N47" i="1"/>
  <c r="O48" i="1"/>
  <c r="N48" i="1"/>
  <c r="O49" i="1"/>
  <c r="N49" i="1"/>
  <c r="O50" i="1"/>
  <c r="N50" i="1"/>
  <c r="O51" i="1"/>
  <c r="N51" i="1"/>
  <c r="O52" i="1"/>
  <c r="N52" i="1"/>
  <c r="O53" i="1"/>
  <c r="N53" i="1"/>
  <c r="O54" i="1"/>
  <c r="N54" i="1"/>
  <c r="O55" i="1"/>
  <c r="N55" i="1"/>
  <c r="O56" i="1"/>
  <c r="N56" i="1"/>
  <c r="O57" i="1"/>
  <c r="N57" i="1"/>
  <c r="O58" i="1"/>
  <c r="N58" i="1"/>
  <c r="O59" i="1"/>
  <c r="N59" i="1"/>
  <c r="O60" i="1"/>
  <c r="N60" i="1"/>
  <c r="O61" i="1"/>
  <c r="N61" i="1"/>
  <c r="O62" i="1"/>
  <c r="N62" i="1"/>
  <c r="O63" i="1"/>
  <c r="N63" i="1"/>
  <c r="O64" i="1"/>
  <c r="N64" i="1"/>
  <c r="O65" i="1"/>
  <c r="N65" i="1"/>
  <c r="O66" i="1"/>
  <c r="N66" i="1"/>
  <c r="O67" i="1"/>
  <c r="N67" i="1"/>
  <c r="O68" i="1"/>
  <c r="N68" i="1"/>
  <c r="O69" i="1"/>
  <c r="N69" i="1"/>
  <c r="O70" i="1"/>
  <c r="N70" i="1"/>
  <c r="O71" i="1"/>
  <c r="N71" i="1"/>
  <c r="O72" i="1"/>
  <c r="N72" i="1"/>
  <c r="O73" i="1"/>
  <c r="N73" i="1"/>
  <c r="O74" i="1"/>
  <c r="N74" i="1"/>
  <c r="O75" i="1"/>
  <c r="N75" i="1"/>
  <c r="O76" i="1"/>
  <c r="N76" i="1"/>
  <c r="O77" i="1"/>
  <c r="N77" i="1"/>
  <c r="O78" i="1"/>
  <c r="N78" i="1"/>
  <c r="O79" i="1"/>
  <c r="N79" i="1"/>
  <c r="O80" i="1"/>
  <c r="N80" i="1"/>
  <c r="O81" i="1"/>
  <c r="N81" i="1"/>
  <c r="O82" i="1"/>
  <c r="N82" i="1"/>
  <c r="O83" i="1"/>
  <c r="N83" i="1"/>
  <c r="O84" i="1"/>
  <c r="N84" i="1"/>
  <c r="O85" i="1"/>
  <c r="N85" i="1"/>
  <c r="O86" i="1"/>
  <c r="N86" i="1"/>
  <c r="O87" i="1"/>
  <c r="N87" i="1"/>
  <c r="O88" i="1"/>
  <c r="N88" i="1"/>
  <c r="O89" i="1"/>
  <c r="N89" i="1"/>
  <c r="O90" i="1"/>
  <c r="N90" i="1"/>
  <c r="O91" i="1"/>
  <c r="N91" i="1"/>
  <c r="O92" i="1"/>
  <c r="N92" i="1"/>
  <c r="O93" i="1"/>
  <c r="N93" i="1"/>
  <c r="O94" i="1"/>
  <c r="N94" i="1"/>
  <c r="O95" i="1"/>
  <c r="N95" i="1"/>
  <c r="O96" i="1"/>
  <c r="N96" i="1"/>
  <c r="O97" i="1"/>
  <c r="N97" i="1"/>
  <c r="O98" i="1"/>
  <c r="N98" i="1"/>
  <c r="O99" i="1"/>
  <c r="N99" i="1"/>
  <c r="O100" i="1"/>
  <c r="N100" i="1"/>
  <c r="O101" i="1"/>
  <c r="N101" i="1"/>
  <c r="O102" i="1"/>
  <c r="N102" i="1"/>
  <c r="O103" i="1"/>
  <c r="N103" i="1"/>
  <c r="O104" i="1"/>
  <c r="N104" i="1"/>
  <c r="O105" i="1"/>
  <c r="N105" i="1"/>
  <c r="O106" i="1"/>
  <c r="N106" i="1"/>
  <c r="O107" i="1"/>
  <c r="N107" i="1"/>
  <c r="O110" i="1"/>
  <c r="N110" i="1"/>
  <c r="O112" i="1"/>
  <c r="N112" i="1"/>
  <c r="O115" i="1"/>
  <c r="N115" i="1"/>
  <c r="O117" i="1"/>
  <c r="N117" i="1"/>
  <c r="O120" i="1"/>
  <c r="N120" i="1"/>
  <c r="O123" i="1"/>
  <c r="N123" i="1"/>
  <c r="O125" i="1"/>
  <c r="N125" i="1"/>
  <c r="O127" i="1"/>
  <c r="N127" i="1"/>
  <c r="O131" i="1"/>
  <c r="N131" i="1"/>
  <c r="O133" i="1"/>
  <c r="N133" i="1"/>
  <c r="O135" i="1"/>
  <c r="N135" i="1"/>
  <c r="O137" i="1"/>
  <c r="N137" i="1"/>
  <c r="O139" i="1"/>
  <c r="N139" i="1"/>
  <c r="O141" i="1"/>
  <c r="N141" i="1"/>
  <c r="O143" i="1"/>
  <c r="N143" i="1"/>
  <c r="O145" i="1"/>
  <c r="N145" i="1"/>
  <c r="O147" i="1"/>
  <c r="N147" i="1"/>
  <c r="O149" i="1"/>
  <c r="N149" i="1"/>
  <c r="O151" i="1"/>
  <c r="N151" i="1"/>
  <c r="O153" i="1"/>
  <c r="N153" i="1"/>
  <c r="O155" i="1"/>
  <c r="N155" i="1"/>
  <c r="O157" i="1"/>
  <c r="N157" i="1"/>
  <c r="O159" i="1"/>
  <c r="N159" i="1"/>
  <c r="O161" i="1"/>
  <c r="N161" i="1"/>
  <c r="O163" i="1"/>
  <c r="N163" i="1"/>
  <c r="O165" i="1"/>
  <c r="N165" i="1"/>
  <c r="O167" i="1"/>
  <c r="N167" i="1"/>
  <c r="O169" i="1"/>
  <c r="N169" i="1"/>
  <c r="O171" i="1"/>
  <c r="N171" i="1"/>
  <c r="O173" i="1"/>
  <c r="N173" i="1"/>
  <c r="O175" i="1"/>
  <c r="N175" i="1"/>
  <c r="O177" i="1"/>
  <c r="N177" i="1"/>
  <c r="O179" i="1"/>
  <c r="N179" i="1"/>
  <c r="O181" i="1"/>
  <c r="N181" i="1"/>
  <c r="O183" i="1"/>
  <c r="N183" i="1"/>
  <c r="O185" i="1"/>
  <c r="N185" i="1"/>
  <c r="O187" i="1"/>
  <c r="N187" i="1"/>
  <c r="O189" i="1"/>
  <c r="N189" i="1"/>
  <c r="O191" i="1"/>
  <c r="N191" i="1"/>
  <c r="O193" i="1"/>
  <c r="N193" i="1"/>
  <c r="O195" i="1"/>
  <c r="N195" i="1"/>
  <c r="O197" i="1"/>
  <c r="N197" i="1"/>
  <c r="O199" i="1"/>
  <c r="N199" i="1"/>
  <c r="O201" i="1"/>
  <c r="N201" i="1"/>
  <c r="O203" i="1"/>
  <c r="N203" i="1"/>
  <c r="O205" i="1"/>
  <c r="N205" i="1"/>
  <c r="O207" i="1"/>
  <c r="N207" i="1"/>
  <c r="O209" i="1"/>
  <c r="N209" i="1"/>
  <c r="O211" i="1"/>
  <c r="N211" i="1"/>
  <c r="O213" i="1"/>
  <c r="N213" i="1"/>
  <c r="O215" i="1"/>
  <c r="N215" i="1"/>
  <c r="O217" i="1"/>
  <c r="N217" i="1"/>
  <c r="O219" i="1"/>
  <c r="N219" i="1"/>
  <c r="O221" i="1"/>
  <c r="N221" i="1"/>
  <c r="O223" i="1"/>
  <c r="N223" i="1"/>
  <c r="O225" i="1"/>
  <c r="N225" i="1"/>
  <c r="O227" i="1"/>
  <c r="N227" i="1"/>
  <c r="O229" i="1"/>
  <c r="N229" i="1"/>
  <c r="O231" i="1"/>
  <c r="N231" i="1"/>
  <c r="O233" i="1"/>
  <c r="N233" i="1"/>
  <c r="O109" i="1"/>
  <c r="N109" i="1"/>
  <c r="O111" i="1"/>
  <c r="N111" i="1"/>
  <c r="O113" i="1"/>
  <c r="N113" i="1"/>
  <c r="O116" i="1"/>
  <c r="N116" i="1"/>
  <c r="O119" i="1"/>
  <c r="N119" i="1"/>
  <c r="O121" i="1"/>
  <c r="N121" i="1"/>
  <c r="O124" i="1"/>
  <c r="N124" i="1"/>
  <c r="O126" i="1"/>
  <c r="N126" i="1"/>
  <c r="O129" i="1"/>
  <c r="N129" i="1"/>
  <c r="O132" i="1"/>
  <c r="N132" i="1"/>
  <c r="O136" i="1"/>
  <c r="N136" i="1"/>
  <c r="O140" i="1"/>
  <c r="N140" i="1"/>
  <c r="O142" i="1"/>
  <c r="N142" i="1"/>
  <c r="O144" i="1"/>
  <c r="N144" i="1"/>
  <c r="O148" i="1"/>
  <c r="N148" i="1"/>
  <c r="O150" i="1"/>
  <c r="N150" i="1"/>
  <c r="O152" i="1"/>
  <c r="N152" i="1"/>
  <c r="O154" i="1"/>
  <c r="N154" i="1"/>
  <c r="O156" i="1"/>
  <c r="N156" i="1"/>
  <c r="O158" i="1"/>
  <c r="N158" i="1"/>
  <c r="O160" i="1"/>
  <c r="N160" i="1"/>
  <c r="O162" i="1"/>
  <c r="N162" i="1"/>
  <c r="O164" i="1"/>
  <c r="N164" i="1"/>
  <c r="O166" i="1"/>
  <c r="N166" i="1"/>
  <c r="O168" i="1"/>
  <c r="N168" i="1"/>
  <c r="O170" i="1"/>
  <c r="N170" i="1"/>
  <c r="O172" i="1"/>
  <c r="N172" i="1"/>
  <c r="O174" i="1"/>
  <c r="N174" i="1"/>
  <c r="O176" i="1"/>
  <c r="N176" i="1"/>
  <c r="O178" i="1"/>
  <c r="N178" i="1"/>
  <c r="O180" i="1"/>
  <c r="N180" i="1"/>
  <c r="O182" i="1"/>
  <c r="N182" i="1"/>
  <c r="O184" i="1"/>
  <c r="N184" i="1"/>
  <c r="O186" i="1"/>
  <c r="N186" i="1"/>
  <c r="O188" i="1"/>
  <c r="N188" i="1"/>
  <c r="O190" i="1"/>
  <c r="N190" i="1"/>
  <c r="O192" i="1"/>
  <c r="N192" i="1"/>
  <c r="O194" i="1"/>
  <c r="N194" i="1"/>
  <c r="O196" i="1"/>
  <c r="N196" i="1"/>
  <c r="O198" i="1"/>
  <c r="N198" i="1"/>
  <c r="O200" i="1"/>
  <c r="N200" i="1"/>
  <c r="O202" i="1"/>
  <c r="N202" i="1"/>
  <c r="O204" i="1"/>
  <c r="N204" i="1"/>
  <c r="O206" i="1"/>
  <c r="N206" i="1"/>
  <c r="O208" i="1"/>
  <c r="N208" i="1"/>
  <c r="O210" i="1"/>
  <c r="N210" i="1"/>
  <c r="O212" i="1"/>
  <c r="N212" i="1"/>
  <c r="O214" i="1"/>
  <c r="N214" i="1"/>
  <c r="O216" i="1"/>
  <c r="N216" i="1"/>
  <c r="O218" i="1"/>
  <c r="N218" i="1"/>
  <c r="O220" i="1"/>
  <c r="N220" i="1"/>
  <c r="O222" i="1"/>
  <c r="N222" i="1"/>
  <c r="O224" i="1"/>
  <c r="N224" i="1"/>
  <c r="O226" i="1"/>
  <c r="N226" i="1"/>
  <c r="O228" i="1"/>
  <c r="N228" i="1"/>
  <c r="O230" i="1"/>
  <c r="N230" i="1"/>
  <c r="O232" i="1"/>
  <c r="N232" i="1"/>
  <c r="O234" i="1"/>
  <c r="N234" i="1"/>
  <c r="I114" i="1"/>
  <c r="I122" i="1"/>
  <c r="I138" i="1"/>
  <c r="O114" i="1"/>
  <c r="O122" i="1"/>
  <c r="O108" i="1"/>
  <c r="O118" i="1"/>
  <c r="O128" i="1"/>
  <c r="P128" i="1" s="1"/>
  <c r="I81" i="1"/>
  <c r="I85" i="1"/>
  <c r="I89" i="1"/>
  <c r="I93" i="1"/>
  <c r="I97" i="1"/>
  <c r="I101" i="1"/>
  <c r="I121" i="1"/>
  <c r="I79" i="1"/>
  <c r="I83" i="1"/>
  <c r="I87" i="1"/>
  <c r="I91" i="1"/>
  <c r="I95" i="1"/>
  <c r="I99" i="1"/>
  <c r="I103" i="1"/>
  <c r="I37" i="1"/>
  <c r="I41" i="1"/>
  <c r="I45" i="1"/>
  <c r="I49" i="1"/>
  <c r="I53" i="1"/>
  <c r="I57" i="1"/>
  <c r="I61" i="1"/>
  <c r="I65" i="1"/>
  <c r="I69" i="1"/>
  <c r="I73" i="1"/>
  <c r="I77" i="1"/>
  <c r="I105" i="1"/>
  <c r="I35" i="1"/>
  <c r="I39" i="1"/>
  <c r="I43" i="1"/>
  <c r="I47" i="1"/>
  <c r="I51" i="1"/>
  <c r="I55" i="1"/>
  <c r="I59" i="1"/>
  <c r="I63" i="1"/>
  <c r="I67" i="1"/>
  <c r="I71" i="1"/>
  <c r="I75" i="1"/>
  <c r="D406" i="2" l="1"/>
  <c r="D278" i="2"/>
  <c r="D158" i="2"/>
  <c r="D95" i="2"/>
  <c r="E485" i="2"/>
  <c r="D442" i="2"/>
  <c r="E456" i="2"/>
  <c r="E392" i="2"/>
  <c r="F392" i="2" s="1"/>
  <c r="E328" i="2"/>
  <c r="E264" i="2"/>
  <c r="E216" i="2"/>
  <c r="E184" i="2"/>
  <c r="E152" i="2"/>
  <c r="E121" i="2"/>
  <c r="D449" i="2"/>
  <c r="D417" i="2"/>
  <c r="D385" i="2"/>
  <c r="D353" i="2"/>
  <c r="D321" i="2"/>
  <c r="D289" i="2"/>
  <c r="D257" i="2"/>
  <c r="D225" i="2"/>
  <c r="D193" i="2"/>
  <c r="D161" i="2"/>
  <c r="D128" i="2"/>
  <c r="D96" i="2"/>
  <c r="D64" i="2"/>
  <c r="E91" i="2"/>
  <c r="E513" i="2"/>
  <c r="D481" i="2"/>
  <c r="E449" i="2"/>
  <c r="E417" i="2"/>
  <c r="F417" i="2" s="1"/>
  <c r="E385" i="2"/>
  <c r="E353" i="2"/>
  <c r="E321" i="2"/>
  <c r="E289" i="2"/>
  <c r="E257" i="2"/>
  <c r="E225" i="2"/>
  <c r="E193" i="2"/>
  <c r="E161" i="2"/>
  <c r="F161" i="2" s="1"/>
  <c r="E128" i="2"/>
  <c r="E96" i="2"/>
  <c r="E64" i="2"/>
  <c r="D506" i="2"/>
  <c r="D444" i="2"/>
  <c r="D408" i="2"/>
  <c r="D376" i="2"/>
  <c r="D344" i="2"/>
  <c r="H344" i="2" s="1"/>
  <c r="D312" i="2"/>
  <c r="D280" i="2"/>
  <c r="D248" i="2"/>
  <c r="D216" i="2"/>
  <c r="D184" i="2"/>
  <c r="D152" i="2"/>
  <c r="D121" i="2"/>
  <c r="D89" i="2"/>
  <c r="D511" i="2"/>
  <c r="E479" i="2"/>
  <c r="E496" i="2"/>
  <c r="E514" i="2"/>
  <c r="D482" i="2"/>
  <c r="E450" i="2"/>
  <c r="E418" i="2"/>
  <c r="E386" i="2"/>
  <c r="E354" i="2"/>
  <c r="E322" i="2"/>
  <c r="E290" i="2"/>
  <c r="E258" i="2"/>
  <c r="E226" i="2"/>
  <c r="E194" i="2"/>
  <c r="E162" i="2"/>
  <c r="F162" i="2" s="1"/>
  <c r="E131" i="2"/>
  <c r="F131" i="2" s="1"/>
  <c r="E99" i="2"/>
  <c r="D427" i="2"/>
  <c r="D395" i="2"/>
  <c r="D363" i="2"/>
  <c r="D331" i="2"/>
  <c r="D299" i="2"/>
  <c r="D267" i="2"/>
  <c r="D235" i="2"/>
  <c r="D203" i="2"/>
  <c r="D171" i="2"/>
  <c r="D138" i="2"/>
  <c r="D106" i="2"/>
  <c r="D74" i="2"/>
  <c r="D390" i="2"/>
  <c r="D262" i="2"/>
  <c r="D151" i="2"/>
  <c r="D87" i="2"/>
  <c r="E477" i="2"/>
  <c r="E512" i="2"/>
  <c r="E448" i="2"/>
  <c r="E384" i="2"/>
  <c r="E320" i="2"/>
  <c r="E256" i="2"/>
  <c r="E212" i="2"/>
  <c r="F212" i="2" s="1"/>
  <c r="E180" i="2"/>
  <c r="E149" i="2"/>
  <c r="E117" i="2"/>
  <c r="D445" i="2"/>
  <c r="D413" i="2"/>
  <c r="D381" i="2"/>
  <c r="D349" i="2"/>
  <c r="D317" i="2"/>
  <c r="D285" i="2"/>
  <c r="D253" i="2"/>
  <c r="D221" i="2"/>
  <c r="D189" i="2"/>
  <c r="D157" i="2"/>
  <c r="D124" i="2"/>
  <c r="D92" i="2"/>
  <c r="D60" i="2"/>
  <c r="E87" i="2"/>
  <c r="E509" i="2"/>
  <c r="D477" i="2"/>
  <c r="E445" i="2"/>
  <c r="E413" i="2"/>
  <c r="E381" i="2"/>
  <c r="E349" i="2"/>
  <c r="E317" i="2"/>
  <c r="F317" i="2" s="1"/>
  <c r="E285" i="2"/>
  <c r="E253" i="2"/>
  <c r="E221" i="2"/>
  <c r="E189" i="2"/>
  <c r="E157" i="2"/>
  <c r="E124" i="2"/>
  <c r="E92" i="2"/>
  <c r="E60" i="2"/>
  <c r="F60" i="2" s="1"/>
  <c r="E498" i="2"/>
  <c r="D438" i="2"/>
  <c r="D404" i="2"/>
  <c r="D372" i="2"/>
  <c r="D340" i="2"/>
  <c r="D308" i="2"/>
  <c r="D276" i="2"/>
  <c r="D244" i="2"/>
  <c r="D212" i="2"/>
  <c r="D180" i="2"/>
  <c r="D149" i="2"/>
  <c r="D117" i="2"/>
  <c r="D85" i="2"/>
  <c r="D507" i="2"/>
  <c r="E475" i="2"/>
  <c r="E488" i="2"/>
  <c r="F488" i="2" s="1"/>
  <c r="E510" i="2"/>
  <c r="D478" i="2"/>
  <c r="E446" i="2"/>
  <c r="E414" i="2"/>
  <c r="E382" i="2"/>
  <c r="E350" i="2"/>
  <c r="E318" i="2"/>
  <c r="E286" i="2"/>
  <c r="E254" i="2"/>
  <c r="E222" i="2"/>
  <c r="E190" i="2"/>
  <c r="E158" i="2"/>
  <c r="E127" i="2"/>
  <c r="D455" i="2"/>
  <c r="D423" i="2"/>
  <c r="D391" i="2"/>
  <c r="D359" i="2"/>
  <c r="D327" i="2"/>
  <c r="D295" i="2"/>
  <c r="D263" i="2"/>
  <c r="D231" i="2"/>
  <c r="D199" i="2"/>
  <c r="D167" i="2"/>
  <c r="D134" i="2"/>
  <c r="D102" i="2"/>
  <c r="D358" i="2"/>
  <c r="D230" i="2"/>
  <c r="D135" i="2"/>
  <c r="D69" i="2"/>
  <c r="E461" i="2"/>
  <c r="D496" i="2"/>
  <c r="E432" i="2"/>
  <c r="F432" i="2" s="1"/>
  <c r="E368" i="2"/>
  <c r="E304" i="2"/>
  <c r="E240" i="2"/>
  <c r="E204" i="2"/>
  <c r="E172" i="2"/>
  <c r="E141" i="2"/>
  <c r="E109" i="2"/>
  <c r="D437" i="2"/>
  <c r="D405" i="2"/>
  <c r="D373" i="2"/>
  <c r="D341" i="2"/>
  <c r="D309" i="2"/>
  <c r="D277" i="2"/>
  <c r="D245" i="2"/>
  <c r="D213" i="2"/>
  <c r="D181" i="2"/>
  <c r="D148" i="2"/>
  <c r="D116" i="2"/>
  <c r="D84" i="2"/>
  <c r="D52" i="2"/>
  <c r="E79" i="2"/>
  <c r="D501" i="2"/>
  <c r="D469" i="2"/>
  <c r="E437" i="2"/>
  <c r="F437" i="2" s="1"/>
  <c r="E405" i="2"/>
  <c r="E373" i="2"/>
  <c r="E341" i="2"/>
  <c r="E309" i="2"/>
  <c r="E277" i="2"/>
  <c r="E245" i="2"/>
  <c r="E213" i="2"/>
  <c r="E181" i="2"/>
  <c r="F181" i="2" s="1"/>
  <c r="E148" i="2"/>
  <c r="E116" i="2"/>
  <c r="E84" i="2"/>
  <c r="E52" i="2"/>
  <c r="E482" i="2"/>
  <c r="D428" i="2"/>
  <c r="D396" i="2"/>
  <c r="D364" i="2"/>
  <c r="D332" i="2"/>
  <c r="D300" i="2"/>
  <c r="D268" i="2"/>
  <c r="D236" i="2"/>
  <c r="D204" i="2"/>
  <c r="D172" i="2"/>
  <c r="D141" i="2"/>
  <c r="D109" i="2"/>
  <c r="D77" i="2"/>
  <c r="E499" i="2"/>
  <c r="E467" i="2"/>
  <c r="E472" i="2"/>
  <c r="D502" i="2"/>
  <c r="D470" i="2"/>
  <c r="E438" i="2"/>
  <c r="E406" i="2"/>
  <c r="F406" i="2" s="1"/>
  <c r="E374" i="2"/>
  <c r="E342" i="2"/>
  <c r="E310" i="2"/>
  <c r="E278" i="2"/>
  <c r="E246" i="2"/>
  <c r="E214" i="2"/>
  <c r="E182" i="2"/>
  <c r="E151" i="2"/>
  <c r="F151" i="2" s="1"/>
  <c r="E119" i="2"/>
  <c r="D447" i="2"/>
  <c r="D415" i="2"/>
  <c r="D383" i="2"/>
  <c r="D351" i="2"/>
  <c r="D319" i="2"/>
  <c r="D287" i="2"/>
  <c r="D255" i="2"/>
  <c r="D223" i="2"/>
  <c r="D191" i="2"/>
  <c r="D159" i="2"/>
  <c r="D126" i="2"/>
  <c r="D94" i="2"/>
  <c r="D62" i="2"/>
  <c r="D326" i="2"/>
  <c r="D198" i="2"/>
  <c r="D119" i="2"/>
  <c r="D509" i="2"/>
  <c r="E492" i="2"/>
  <c r="D480" i="2"/>
  <c r="E416" i="2"/>
  <c r="E352" i="2"/>
  <c r="E288" i="2"/>
  <c r="E228" i="2"/>
  <c r="F228" i="2" s="1"/>
  <c r="E196" i="2"/>
  <c r="E164" i="2"/>
  <c r="E133" i="2"/>
  <c r="E101" i="2"/>
  <c r="D429" i="2"/>
  <c r="D397" i="2"/>
  <c r="D365" i="2"/>
  <c r="D333" i="2"/>
  <c r="D301" i="2"/>
  <c r="D269" i="2"/>
  <c r="D237" i="2"/>
  <c r="D205" i="2"/>
  <c r="D173" i="2"/>
  <c r="D140" i="2"/>
  <c r="D108" i="2"/>
  <c r="D76" i="2"/>
  <c r="D61" i="2"/>
  <c r="E69" i="2"/>
  <c r="D493" i="2"/>
  <c r="D461" i="2"/>
  <c r="E429" i="2"/>
  <c r="E397" i="2"/>
  <c r="E365" i="2"/>
  <c r="E333" i="2"/>
  <c r="F333" i="2" s="1"/>
  <c r="E301" i="2"/>
  <c r="E269" i="2"/>
  <c r="E237" i="2"/>
  <c r="E205" i="2"/>
  <c r="E173" i="2"/>
  <c r="E140" i="2"/>
  <c r="E108" i="2"/>
  <c r="E76" i="2"/>
  <c r="F76" i="2" s="1"/>
  <c r="E61" i="2"/>
  <c r="E466" i="2"/>
  <c r="D420" i="2"/>
  <c r="D388" i="2"/>
  <c r="D356" i="2"/>
  <c r="D324" i="2"/>
  <c r="D292" i="2"/>
  <c r="D260" i="2"/>
  <c r="D228" i="2"/>
  <c r="D196" i="2"/>
  <c r="D164" i="2"/>
  <c r="D133" i="2"/>
  <c r="D101" i="2"/>
  <c r="D65" i="2"/>
  <c r="E491" i="2"/>
  <c r="F491" i="2" s="1"/>
  <c r="E459" i="2"/>
  <c r="F459" i="2" s="1"/>
  <c r="D456" i="2"/>
  <c r="D494" i="2"/>
  <c r="D462" i="2"/>
  <c r="E430" i="2"/>
  <c r="E398" i="2"/>
  <c r="E366" i="2"/>
  <c r="E334" i="2"/>
  <c r="E302" i="2"/>
  <c r="E270" i="2"/>
  <c r="E238" i="2"/>
  <c r="E206" i="2"/>
  <c r="E174" i="2"/>
  <c r="E143" i="2"/>
  <c r="E111" i="2"/>
  <c r="D439" i="2"/>
  <c r="D407" i="2"/>
  <c r="D375" i="2"/>
  <c r="D343" i="2"/>
  <c r="D311" i="2"/>
  <c r="D279" i="2"/>
  <c r="D247" i="2"/>
  <c r="D215" i="2"/>
  <c r="D183" i="2"/>
  <c r="D150" i="2"/>
  <c r="D118" i="2"/>
  <c r="D86" i="2"/>
  <c r="D54" i="2"/>
  <c r="D342" i="2"/>
  <c r="D127" i="2"/>
  <c r="D508" i="2"/>
  <c r="E424" i="2"/>
  <c r="E296" i="2"/>
  <c r="F296" i="2" s="1"/>
  <c r="E200" i="2"/>
  <c r="E137" i="2"/>
  <c r="D433" i="2"/>
  <c r="D369" i="2"/>
  <c r="D305" i="2"/>
  <c r="D241" i="2"/>
  <c r="D177" i="2"/>
  <c r="D112" i="2"/>
  <c r="D67" i="2"/>
  <c r="D497" i="2"/>
  <c r="E433" i="2"/>
  <c r="E369" i="2"/>
  <c r="E305" i="2"/>
  <c r="E241" i="2"/>
  <c r="E177" i="2"/>
  <c r="E112" i="2"/>
  <c r="F112" i="2" s="1"/>
  <c r="E67" i="2"/>
  <c r="D424" i="2"/>
  <c r="D360" i="2"/>
  <c r="D296" i="2"/>
  <c r="D232" i="2"/>
  <c r="D168" i="2"/>
  <c r="D105" i="2"/>
  <c r="E495" i="2"/>
  <c r="F495" i="2" s="1"/>
  <c r="E464" i="2"/>
  <c r="D466" i="2"/>
  <c r="E402" i="2"/>
  <c r="E338" i="2"/>
  <c r="E274" i="2"/>
  <c r="E210" i="2"/>
  <c r="E147" i="2"/>
  <c r="D443" i="2"/>
  <c r="D379" i="2"/>
  <c r="D315" i="2"/>
  <c r="D251" i="2"/>
  <c r="D187" i="2"/>
  <c r="D122" i="2"/>
  <c r="D66" i="2"/>
  <c r="E85" i="2"/>
  <c r="F85" i="2" s="1"/>
  <c r="E507" i="2"/>
  <c r="F507" i="2" s="1"/>
  <c r="D475" i="2"/>
  <c r="E443" i="2"/>
  <c r="E411" i="2"/>
  <c r="E379" i="2"/>
  <c r="E347" i="2"/>
  <c r="E315" i="2"/>
  <c r="E283" i="2"/>
  <c r="E251" i="2"/>
  <c r="F251" i="2" s="1"/>
  <c r="E219" i="2"/>
  <c r="E187" i="2"/>
  <c r="E155" i="2"/>
  <c r="E122" i="2"/>
  <c r="E90" i="2"/>
  <c r="E58" i="2"/>
  <c r="E232" i="2"/>
  <c r="D273" i="2"/>
  <c r="D465" i="2"/>
  <c r="E209" i="2"/>
  <c r="D392" i="2"/>
  <c r="D200" i="2"/>
  <c r="E434" i="2"/>
  <c r="E178" i="2"/>
  <c r="D283" i="2"/>
  <c r="D57" i="2"/>
  <c r="E427" i="2"/>
  <c r="E299" i="2"/>
  <c r="E171" i="2"/>
  <c r="E57" i="2"/>
  <c r="D182" i="2"/>
  <c r="D472" i="2"/>
  <c r="E224" i="2"/>
  <c r="D393" i="2"/>
  <c r="D265" i="2"/>
  <c r="E59" i="2"/>
  <c r="E329" i="2"/>
  <c r="E136" i="2"/>
  <c r="D384" i="2"/>
  <c r="D129" i="2"/>
  <c r="D310" i="2"/>
  <c r="D111" i="2"/>
  <c r="E476" i="2"/>
  <c r="E408" i="2"/>
  <c r="E280" i="2"/>
  <c r="E192" i="2"/>
  <c r="E129" i="2"/>
  <c r="D425" i="2"/>
  <c r="D361" i="2"/>
  <c r="D297" i="2"/>
  <c r="D233" i="2"/>
  <c r="D169" i="2"/>
  <c r="D104" i="2"/>
  <c r="D53" i="2"/>
  <c r="D489" i="2"/>
  <c r="E425" i="2"/>
  <c r="E361" i="2"/>
  <c r="F361" i="2" s="1"/>
  <c r="E297" i="2"/>
  <c r="F297" i="2" s="1"/>
  <c r="E233" i="2"/>
  <c r="E169" i="2"/>
  <c r="E104" i="2"/>
  <c r="E53" i="2"/>
  <c r="D416" i="2"/>
  <c r="D352" i="2"/>
  <c r="D288" i="2"/>
  <c r="D224" i="2"/>
  <c r="D160" i="2"/>
  <c r="D97" i="2"/>
  <c r="E487" i="2"/>
  <c r="D446" i="2"/>
  <c r="D458" i="2"/>
  <c r="E394" i="2"/>
  <c r="E330" i="2"/>
  <c r="E266" i="2"/>
  <c r="E202" i="2"/>
  <c r="E139" i="2"/>
  <c r="D435" i="2"/>
  <c r="D371" i="2"/>
  <c r="D307" i="2"/>
  <c r="D243" i="2"/>
  <c r="D179" i="2"/>
  <c r="D114" i="2"/>
  <c r="D58" i="2"/>
  <c r="E81" i="2"/>
  <c r="D503" i="2"/>
  <c r="D471" i="2"/>
  <c r="E439" i="2"/>
  <c r="E407" i="2"/>
  <c r="E375" i="2"/>
  <c r="E343" i="2"/>
  <c r="F343" i="2" s="1"/>
  <c r="E311" i="2"/>
  <c r="E279" i="2"/>
  <c r="E247" i="2"/>
  <c r="E215" i="2"/>
  <c r="E183" i="2"/>
  <c r="E150" i="2"/>
  <c r="E118" i="2"/>
  <c r="E86" i="2"/>
  <c r="F86" i="2" s="1"/>
  <c r="E54" i="2"/>
  <c r="D488" i="2"/>
  <c r="D401" i="2"/>
  <c r="D80" i="2"/>
  <c r="E337" i="2"/>
  <c r="E80" i="2"/>
  <c r="D264" i="2"/>
  <c r="E463" i="2"/>
  <c r="F463" i="2" s="1"/>
  <c r="E306" i="2"/>
  <c r="D411" i="2"/>
  <c r="D155" i="2"/>
  <c r="D491" i="2"/>
  <c r="E395" i="2"/>
  <c r="E267" i="2"/>
  <c r="E138" i="2"/>
  <c r="E501" i="2"/>
  <c r="F501" i="2" s="1"/>
  <c r="D457" i="2"/>
  <c r="D136" i="2"/>
  <c r="E393" i="2"/>
  <c r="E72" i="2"/>
  <c r="D256" i="2"/>
  <c r="D55" i="2"/>
  <c r="D294" i="2"/>
  <c r="D103" i="2"/>
  <c r="G103" i="2" s="1"/>
  <c r="E460" i="2"/>
  <c r="E400" i="2"/>
  <c r="E272" i="2"/>
  <c r="E188" i="2"/>
  <c r="E125" i="2"/>
  <c r="D421" i="2"/>
  <c r="D357" i="2"/>
  <c r="D293" i="2"/>
  <c r="D229" i="2"/>
  <c r="D165" i="2"/>
  <c r="D100" i="2"/>
  <c r="E95" i="2"/>
  <c r="D485" i="2"/>
  <c r="E421" i="2"/>
  <c r="E357" i="2"/>
  <c r="E293" i="2"/>
  <c r="F293" i="2" s="1"/>
  <c r="E229" i="2"/>
  <c r="E165" i="2"/>
  <c r="E100" i="2"/>
  <c r="D514" i="2"/>
  <c r="D412" i="2"/>
  <c r="D348" i="2"/>
  <c r="D284" i="2"/>
  <c r="D220" i="2"/>
  <c r="D156" i="2"/>
  <c r="D93" i="2"/>
  <c r="E483" i="2"/>
  <c r="D432" i="2"/>
  <c r="E454" i="2"/>
  <c r="E390" i="2"/>
  <c r="E326" i="2"/>
  <c r="E262" i="2"/>
  <c r="F262" i="2" s="1"/>
  <c r="E198" i="2"/>
  <c r="E135" i="2"/>
  <c r="D431" i="2"/>
  <c r="D367" i="2"/>
  <c r="D303" i="2"/>
  <c r="D239" i="2"/>
  <c r="D175" i="2"/>
  <c r="D110" i="2"/>
  <c r="D71" i="2"/>
  <c r="E77" i="2"/>
  <c r="D499" i="2"/>
  <c r="D467" i="2"/>
  <c r="E435" i="2"/>
  <c r="E403" i="2"/>
  <c r="E371" i="2"/>
  <c r="E339" i="2"/>
  <c r="F339" i="2" s="1"/>
  <c r="E307" i="2"/>
  <c r="E275" i="2"/>
  <c r="E243" i="2"/>
  <c r="E211" i="2"/>
  <c r="E179" i="2"/>
  <c r="E146" i="2"/>
  <c r="E114" i="2"/>
  <c r="E82" i="2"/>
  <c r="F82" i="2" s="1"/>
  <c r="E71" i="2"/>
  <c r="E168" i="2"/>
  <c r="D144" i="2"/>
  <c r="E401" i="2"/>
  <c r="E474" i="2"/>
  <c r="D73" i="2"/>
  <c r="E370" i="2"/>
  <c r="D347" i="2"/>
  <c r="D90" i="2"/>
  <c r="D459" i="2"/>
  <c r="E331" i="2"/>
  <c r="E235" i="2"/>
  <c r="E106" i="2"/>
  <c r="E160" i="2"/>
  <c r="D201" i="2"/>
  <c r="E457" i="2"/>
  <c r="F457" i="2" s="1"/>
  <c r="E201" i="2"/>
  <c r="D320" i="2"/>
  <c r="D512" i="2"/>
  <c r="D510" i="2"/>
  <c r="D246" i="2"/>
  <c r="D79" i="2"/>
  <c r="D504" i="2"/>
  <c r="E376" i="2"/>
  <c r="F376" i="2" s="1"/>
  <c r="E248" i="2"/>
  <c r="E176" i="2"/>
  <c r="E113" i="2"/>
  <c r="D409" i="2"/>
  <c r="D345" i="2"/>
  <c r="D281" i="2"/>
  <c r="D217" i="2"/>
  <c r="D153" i="2"/>
  <c r="D88" i="2"/>
  <c r="E83" i="2"/>
  <c r="D473" i="2"/>
  <c r="E409" i="2"/>
  <c r="E345" i="2"/>
  <c r="E281" i="2"/>
  <c r="E217" i="2"/>
  <c r="E153" i="2"/>
  <c r="F153" i="2" s="1"/>
  <c r="E88" i="2"/>
  <c r="E490" i="2"/>
  <c r="D400" i="2"/>
  <c r="D336" i="2"/>
  <c r="D272" i="2"/>
  <c r="D208" i="2"/>
  <c r="D145" i="2"/>
  <c r="D81" i="2"/>
  <c r="E471" i="2"/>
  <c r="E506" i="2"/>
  <c r="E442" i="2"/>
  <c r="E378" i="2"/>
  <c r="E314" i="2"/>
  <c r="E250" i="2"/>
  <c r="E186" i="2"/>
  <c r="E123" i="2"/>
  <c r="D419" i="2"/>
  <c r="D355" i="2"/>
  <c r="D291" i="2"/>
  <c r="D227" i="2"/>
  <c r="D163" i="2"/>
  <c r="D98" i="2"/>
  <c r="D63" i="2"/>
  <c r="E73" i="2"/>
  <c r="F73" i="2" s="1"/>
  <c r="D495" i="2"/>
  <c r="D463" i="2"/>
  <c r="E431" i="2"/>
  <c r="E399" i="2"/>
  <c r="E367" i="2"/>
  <c r="E335" i="2"/>
  <c r="E303" i="2"/>
  <c r="E271" i="2"/>
  <c r="F271" i="2" s="1"/>
  <c r="E239" i="2"/>
  <c r="E207" i="2"/>
  <c r="E175" i="2"/>
  <c r="E142" i="2"/>
  <c r="E110" i="2"/>
  <c r="E78" i="2"/>
  <c r="E63" i="2"/>
  <c r="D214" i="2"/>
  <c r="D517" i="2"/>
  <c r="E360" i="2"/>
  <c r="E105" i="2"/>
  <c r="D337" i="2"/>
  <c r="D209" i="2"/>
  <c r="E75" i="2"/>
  <c r="E273" i="2"/>
  <c r="E144" i="2"/>
  <c r="F144" i="2" s="1"/>
  <c r="D328" i="2"/>
  <c r="D137" i="2"/>
  <c r="D498" i="2"/>
  <c r="E242" i="2"/>
  <c r="E115" i="2"/>
  <c r="D219" i="2"/>
  <c r="E65" i="2"/>
  <c r="E363" i="2"/>
  <c r="F363" i="2" s="1"/>
  <c r="E203" i="2"/>
  <c r="E74" i="2"/>
  <c r="E344" i="2"/>
  <c r="D329" i="2"/>
  <c r="D72" i="2"/>
  <c r="E265" i="2"/>
  <c r="E458" i="2"/>
  <c r="D192" i="2"/>
  <c r="E70" i="2"/>
  <c r="E163" i="2"/>
  <c r="E255" i="2"/>
  <c r="E327" i="2"/>
  <c r="E419" i="2"/>
  <c r="E511" i="2"/>
  <c r="D82" i="2"/>
  <c r="D271" i="2"/>
  <c r="D451" i="2"/>
  <c r="E234" i="2"/>
  <c r="E422" i="2"/>
  <c r="D515" i="2"/>
  <c r="D316" i="2"/>
  <c r="E132" i="2"/>
  <c r="E389" i="2"/>
  <c r="F389" i="2" s="1"/>
  <c r="D132" i="2"/>
  <c r="D389" i="2"/>
  <c r="E336" i="2"/>
  <c r="D422" i="2"/>
  <c r="E94" i="2"/>
  <c r="E167" i="2"/>
  <c r="E259" i="2"/>
  <c r="E351" i="2"/>
  <c r="E423" i="2"/>
  <c r="F423" i="2" s="1"/>
  <c r="E515" i="2"/>
  <c r="D130" i="2"/>
  <c r="D275" i="2"/>
  <c r="E103" i="2"/>
  <c r="E282" i="2"/>
  <c r="E426" i="2"/>
  <c r="D113" i="2"/>
  <c r="D368" i="2"/>
  <c r="E185" i="2"/>
  <c r="E441" i="2"/>
  <c r="D185" i="2"/>
  <c r="D441" i="2"/>
  <c r="E440" i="2"/>
  <c r="E98" i="2"/>
  <c r="E191" i="2"/>
  <c r="E263" i="2"/>
  <c r="F263" i="2" s="1"/>
  <c r="E355" i="2"/>
  <c r="E447" i="2"/>
  <c r="E55" i="2"/>
  <c r="D142" i="2"/>
  <c r="D323" i="2"/>
  <c r="E107" i="2"/>
  <c r="E294" i="2"/>
  <c r="F294" i="2" s="1"/>
  <c r="D474" i="2"/>
  <c r="D125" i="2"/>
  <c r="D380" i="2"/>
  <c r="E197" i="2"/>
  <c r="E453" i="2"/>
  <c r="D197" i="2"/>
  <c r="D453" i="2"/>
  <c r="D464" i="2"/>
  <c r="E102" i="2"/>
  <c r="F102" i="2" s="1"/>
  <c r="E195" i="2"/>
  <c r="E287" i="2"/>
  <c r="E359" i="2"/>
  <c r="E451" i="2"/>
  <c r="E89" i="2"/>
  <c r="D146" i="2"/>
  <c r="D335" i="2"/>
  <c r="E154" i="2"/>
  <c r="F154" i="2" s="1"/>
  <c r="E298" i="2"/>
  <c r="D486" i="2"/>
  <c r="D176" i="2"/>
  <c r="D434" i="2"/>
  <c r="E249" i="2"/>
  <c r="D505" i="2"/>
  <c r="D249" i="2"/>
  <c r="E145" i="2"/>
  <c r="F145" i="2" s="1"/>
  <c r="E469" i="2"/>
  <c r="E126" i="2"/>
  <c r="E199" i="2"/>
  <c r="E291" i="2"/>
  <c r="E383" i="2"/>
  <c r="E455" i="2"/>
  <c r="E93" i="2"/>
  <c r="D195" i="2"/>
  <c r="D339" i="2"/>
  <c r="E166" i="2"/>
  <c r="E346" i="2"/>
  <c r="D490" i="2"/>
  <c r="D188" i="2"/>
  <c r="D452" i="2"/>
  <c r="E261" i="2"/>
  <c r="E517" i="2"/>
  <c r="F517" i="2" s="1"/>
  <c r="D261" i="2"/>
  <c r="E156" i="2"/>
  <c r="E493" i="2"/>
  <c r="E130" i="2"/>
  <c r="E223" i="2"/>
  <c r="E295" i="2"/>
  <c r="E387" i="2"/>
  <c r="F387" i="2" s="1"/>
  <c r="D479" i="2"/>
  <c r="E97" i="2"/>
  <c r="D207" i="2"/>
  <c r="D387" i="2"/>
  <c r="E170" i="2"/>
  <c r="E358" i="2"/>
  <c r="E480" i="2"/>
  <c r="D240" i="2"/>
  <c r="E56" i="2"/>
  <c r="F56" i="2" s="1"/>
  <c r="E313" i="2"/>
  <c r="D56" i="2"/>
  <c r="D313" i="2"/>
  <c r="E208" i="2"/>
  <c r="D143" i="2"/>
  <c r="P118" i="1"/>
  <c r="P122" i="1"/>
  <c r="P115" i="1"/>
  <c r="P125" i="1"/>
  <c r="Q234" i="1"/>
  <c r="R234" i="1"/>
  <c r="Q232" i="1"/>
  <c r="R232" i="1"/>
  <c r="Q230" i="1"/>
  <c r="R230" i="1"/>
  <c r="Q228" i="1"/>
  <c r="R228" i="1"/>
  <c r="Q226" i="1"/>
  <c r="R226" i="1"/>
  <c r="Q224" i="1"/>
  <c r="R224" i="1"/>
  <c r="Q222" i="1"/>
  <c r="R222" i="1"/>
  <c r="Q220" i="1"/>
  <c r="R220" i="1"/>
  <c r="Q218" i="1"/>
  <c r="R218" i="1"/>
  <c r="Q216" i="1"/>
  <c r="R216" i="1"/>
  <c r="Q214" i="1"/>
  <c r="R214" i="1"/>
  <c r="Q212" i="1"/>
  <c r="R212" i="1"/>
  <c r="Q210" i="1"/>
  <c r="R210" i="1"/>
  <c r="Q208" i="1"/>
  <c r="R208" i="1"/>
  <c r="Q206" i="1"/>
  <c r="R206" i="1"/>
  <c r="Q204" i="1"/>
  <c r="R204" i="1"/>
  <c r="Q202" i="1"/>
  <c r="R202" i="1"/>
  <c r="Q200" i="1"/>
  <c r="R200" i="1"/>
  <c r="Q198" i="1"/>
  <c r="R198" i="1"/>
  <c r="Q196" i="1"/>
  <c r="R196" i="1"/>
  <c r="Q194" i="1"/>
  <c r="R194" i="1"/>
  <c r="Q192" i="1"/>
  <c r="R192" i="1"/>
  <c r="Q190" i="1"/>
  <c r="R190" i="1"/>
  <c r="Q188" i="1"/>
  <c r="R188" i="1"/>
  <c r="Q186" i="1"/>
  <c r="R186" i="1"/>
  <c r="Q184" i="1"/>
  <c r="R184" i="1"/>
  <c r="Q182" i="1"/>
  <c r="R182" i="1"/>
  <c r="Q180" i="1"/>
  <c r="R180" i="1"/>
  <c r="Q178" i="1"/>
  <c r="R178" i="1"/>
  <c r="Q176" i="1"/>
  <c r="R176" i="1"/>
  <c r="Q174" i="1"/>
  <c r="R174" i="1"/>
  <c r="Q172" i="1"/>
  <c r="R172" i="1"/>
  <c r="Q170" i="1"/>
  <c r="R170" i="1"/>
  <c r="Q168" i="1"/>
  <c r="R168" i="1"/>
  <c r="Q166" i="1"/>
  <c r="R166" i="1"/>
  <c r="Q164" i="1"/>
  <c r="R164" i="1"/>
  <c r="Q162" i="1"/>
  <c r="R162" i="1"/>
  <c r="Q160" i="1"/>
  <c r="R160" i="1"/>
  <c r="Q158" i="1"/>
  <c r="R158" i="1"/>
  <c r="Q156" i="1"/>
  <c r="R156" i="1"/>
  <c r="Q154" i="1"/>
  <c r="R154" i="1"/>
  <c r="Q152" i="1"/>
  <c r="R152" i="1"/>
  <c r="Q150" i="1"/>
  <c r="R150" i="1"/>
  <c r="Q148" i="1"/>
  <c r="R148" i="1"/>
  <c r="Q144" i="1"/>
  <c r="R144" i="1"/>
  <c r="Q142" i="1"/>
  <c r="R142" i="1"/>
  <c r="Q140" i="1"/>
  <c r="R140" i="1"/>
  <c r="Q136" i="1"/>
  <c r="R136" i="1"/>
  <c r="Q132" i="1"/>
  <c r="R132" i="1"/>
  <c r="Q129" i="1"/>
  <c r="R129" i="1"/>
  <c r="Q126" i="1"/>
  <c r="R126" i="1"/>
  <c r="Q124" i="1"/>
  <c r="R124" i="1"/>
  <c r="Q121" i="1"/>
  <c r="R121" i="1"/>
  <c r="Q119" i="1"/>
  <c r="R119" i="1"/>
  <c r="Q116" i="1"/>
  <c r="R116" i="1"/>
  <c r="Q113" i="1"/>
  <c r="R113" i="1"/>
  <c r="Q111" i="1"/>
  <c r="R111" i="1"/>
  <c r="Q109" i="1"/>
  <c r="R109" i="1"/>
  <c r="Q233" i="1"/>
  <c r="R233" i="1"/>
  <c r="Q231" i="1"/>
  <c r="R231" i="1"/>
  <c r="Q229" i="1"/>
  <c r="R229" i="1"/>
  <c r="Q227" i="1"/>
  <c r="R227" i="1"/>
  <c r="Q225" i="1"/>
  <c r="R225" i="1"/>
  <c r="Q223" i="1"/>
  <c r="R223" i="1"/>
  <c r="Q221" i="1"/>
  <c r="R221" i="1"/>
  <c r="Q219" i="1"/>
  <c r="R219" i="1"/>
  <c r="Q217" i="1"/>
  <c r="R217" i="1"/>
  <c r="Q215" i="1"/>
  <c r="R215" i="1"/>
  <c r="Q213" i="1"/>
  <c r="R213" i="1"/>
  <c r="Q211" i="1"/>
  <c r="R211" i="1"/>
  <c r="Q209" i="1"/>
  <c r="R209" i="1"/>
  <c r="Q207" i="1"/>
  <c r="R207" i="1"/>
  <c r="Q205" i="1"/>
  <c r="R205" i="1"/>
  <c r="Q203" i="1"/>
  <c r="R203" i="1"/>
  <c r="Q201" i="1"/>
  <c r="R201" i="1"/>
  <c r="Q199" i="1"/>
  <c r="R199" i="1"/>
  <c r="Q197" i="1"/>
  <c r="R197" i="1"/>
  <c r="Q195" i="1"/>
  <c r="R195" i="1"/>
  <c r="Q193" i="1"/>
  <c r="R193" i="1"/>
  <c r="Q191" i="1"/>
  <c r="R191" i="1"/>
  <c r="Q189" i="1"/>
  <c r="R189" i="1"/>
  <c r="Q187" i="1"/>
  <c r="R187" i="1"/>
  <c r="Q185" i="1"/>
  <c r="R185" i="1"/>
  <c r="Q183" i="1"/>
  <c r="R183" i="1"/>
  <c r="Q181" i="1"/>
  <c r="R181" i="1"/>
  <c r="Q179" i="1"/>
  <c r="R179" i="1"/>
  <c r="Q177" i="1"/>
  <c r="R177" i="1"/>
  <c r="Q175" i="1"/>
  <c r="R175" i="1"/>
  <c r="Q173" i="1"/>
  <c r="R173" i="1"/>
  <c r="Q171" i="1"/>
  <c r="R171" i="1"/>
  <c r="Q169" i="1"/>
  <c r="R169" i="1"/>
  <c r="Q167" i="1"/>
  <c r="R167" i="1"/>
  <c r="Q165" i="1"/>
  <c r="R165" i="1"/>
  <c r="Q163" i="1"/>
  <c r="R163" i="1"/>
  <c r="Q161" i="1"/>
  <c r="R161" i="1"/>
  <c r="Q159" i="1"/>
  <c r="R159" i="1"/>
  <c r="Q157" i="1"/>
  <c r="R157" i="1"/>
  <c r="Q155" i="1"/>
  <c r="R155" i="1"/>
  <c r="Q153" i="1"/>
  <c r="R153" i="1"/>
  <c r="Q151" i="1"/>
  <c r="R151" i="1"/>
  <c r="Q149" i="1"/>
  <c r="R149" i="1"/>
  <c r="Q147" i="1"/>
  <c r="R147" i="1"/>
  <c r="Q145" i="1"/>
  <c r="R145" i="1"/>
  <c r="Q143" i="1"/>
  <c r="R143" i="1"/>
  <c r="Q141" i="1"/>
  <c r="R141" i="1"/>
  <c r="Q139" i="1"/>
  <c r="R139" i="1"/>
  <c r="Q137" i="1"/>
  <c r="R137" i="1"/>
  <c r="Q135" i="1"/>
  <c r="R135" i="1"/>
  <c r="Q133" i="1"/>
  <c r="R133" i="1"/>
  <c r="Q131" i="1"/>
  <c r="R131" i="1"/>
  <c r="Q127" i="1"/>
  <c r="R127" i="1"/>
  <c r="Q125" i="1"/>
  <c r="R125" i="1"/>
  <c r="Q123" i="1"/>
  <c r="R123" i="1"/>
  <c r="Q120" i="1"/>
  <c r="R120" i="1"/>
  <c r="Q117" i="1"/>
  <c r="R117" i="1"/>
  <c r="Q115" i="1"/>
  <c r="R115" i="1"/>
  <c r="Q112" i="1"/>
  <c r="R112" i="1"/>
  <c r="Q110" i="1"/>
  <c r="R110" i="1"/>
  <c r="Q107" i="1"/>
  <c r="R107" i="1"/>
  <c r="Q106" i="1"/>
  <c r="R106" i="1"/>
  <c r="Q105" i="1"/>
  <c r="R105" i="1"/>
  <c r="Q104" i="1"/>
  <c r="R104" i="1"/>
  <c r="Q103" i="1"/>
  <c r="R103" i="1"/>
  <c r="Q102" i="1"/>
  <c r="R102" i="1"/>
  <c r="Q101" i="1"/>
  <c r="R101" i="1"/>
  <c r="Q100" i="1"/>
  <c r="R100" i="1"/>
  <c r="Q99" i="1"/>
  <c r="R99" i="1"/>
  <c r="Q98" i="1"/>
  <c r="R98" i="1"/>
  <c r="Q97" i="1"/>
  <c r="R97" i="1"/>
  <c r="Q96" i="1"/>
  <c r="R96" i="1"/>
  <c r="Q95" i="1"/>
  <c r="R95" i="1"/>
  <c r="Q94" i="1"/>
  <c r="R94" i="1"/>
  <c r="Q93" i="1"/>
  <c r="R93" i="1"/>
  <c r="Q92" i="1"/>
  <c r="R92" i="1"/>
  <c r="Q91" i="1"/>
  <c r="R91" i="1"/>
  <c r="Q90" i="1"/>
  <c r="R90" i="1"/>
  <c r="Q89" i="1"/>
  <c r="R89" i="1"/>
  <c r="Q88" i="1"/>
  <c r="R88" i="1"/>
  <c r="Q87" i="1"/>
  <c r="R87" i="1"/>
  <c r="Q86" i="1"/>
  <c r="R86" i="1"/>
  <c r="Q85" i="1"/>
  <c r="R85" i="1"/>
  <c r="Q84" i="1"/>
  <c r="R84" i="1"/>
  <c r="Q83" i="1"/>
  <c r="R83" i="1"/>
  <c r="Q82" i="1"/>
  <c r="R82" i="1"/>
  <c r="Q81" i="1"/>
  <c r="R81" i="1"/>
  <c r="Q80" i="1"/>
  <c r="R80" i="1"/>
  <c r="Q79" i="1"/>
  <c r="R79" i="1"/>
  <c r="Q78" i="1"/>
  <c r="R78" i="1"/>
  <c r="Q77" i="1"/>
  <c r="R77" i="1"/>
  <c r="Q76" i="1"/>
  <c r="R76" i="1"/>
  <c r="Q75" i="1"/>
  <c r="R75" i="1"/>
  <c r="Q74" i="1"/>
  <c r="R74" i="1"/>
  <c r="Q73" i="1"/>
  <c r="R73" i="1"/>
  <c r="Q72" i="1"/>
  <c r="R72" i="1"/>
  <c r="Q71" i="1"/>
  <c r="R71" i="1"/>
  <c r="Q70" i="1"/>
  <c r="R70" i="1"/>
  <c r="Q69" i="1"/>
  <c r="R69" i="1"/>
  <c r="Q68" i="1"/>
  <c r="R68" i="1"/>
  <c r="Q67" i="1"/>
  <c r="R67" i="1"/>
  <c r="Q66" i="1"/>
  <c r="R66" i="1"/>
  <c r="Q65" i="1"/>
  <c r="R65" i="1"/>
  <c r="Q64" i="1"/>
  <c r="R64" i="1"/>
  <c r="Q63" i="1"/>
  <c r="R63" i="1"/>
  <c r="Q62" i="1"/>
  <c r="R62" i="1"/>
  <c r="Q61" i="1"/>
  <c r="R61" i="1"/>
  <c r="Q60" i="1"/>
  <c r="R60" i="1"/>
  <c r="Q59" i="1"/>
  <c r="R59" i="1"/>
  <c r="Q58" i="1"/>
  <c r="R58" i="1"/>
  <c r="Q57" i="1"/>
  <c r="R57" i="1"/>
  <c r="Q56" i="1"/>
  <c r="R56" i="1"/>
  <c r="Q55" i="1"/>
  <c r="R55" i="1"/>
  <c r="Q54" i="1"/>
  <c r="R54" i="1"/>
  <c r="Q53" i="1"/>
  <c r="R53" i="1"/>
  <c r="Q52" i="1"/>
  <c r="R52" i="1"/>
  <c r="Q51" i="1"/>
  <c r="R51" i="1"/>
  <c r="Q50" i="1"/>
  <c r="R50" i="1"/>
  <c r="Q49" i="1"/>
  <c r="R49" i="1"/>
  <c r="Q48" i="1"/>
  <c r="R48" i="1"/>
  <c r="Q47" i="1"/>
  <c r="R47" i="1"/>
  <c r="Q46" i="1"/>
  <c r="R46" i="1"/>
  <c r="Q45" i="1"/>
  <c r="R45" i="1"/>
  <c r="Q44" i="1"/>
  <c r="R44" i="1"/>
  <c r="Q43" i="1"/>
  <c r="R43" i="1"/>
  <c r="Q42" i="1"/>
  <c r="R42" i="1"/>
  <c r="Q41" i="1"/>
  <c r="R41" i="1"/>
  <c r="Q40" i="1"/>
  <c r="R40" i="1"/>
  <c r="Q39" i="1"/>
  <c r="R39" i="1"/>
  <c r="Q38" i="1"/>
  <c r="R38" i="1"/>
  <c r="Q37" i="1"/>
  <c r="R37" i="1"/>
  <c r="Q36" i="1"/>
  <c r="R36" i="1"/>
  <c r="Q35" i="1"/>
  <c r="R35" i="1"/>
  <c r="Q146" i="1"/>
  <c r="R146" i="1"/>
  <c r="Q138" i="1"/>
  <c r="R138" i="1"/>
  <c r="Q134" i="1"/>
  <c r="T26" i="1" s="1"/>
  <c r="S26" i="1"/>
  <c r="S27" i="1" s="1"/>
  <c r="R134" i="1"/>
  <c r="U26" i="1" s="1"/>
  <c r="U27" i="1" s="1"/>
  <c r="F2" i="2"/>
  <c r="Q130" i="1"/>
  <c r="R130" i="1"/>
  <c r="Q122" i="1"/>
  <c r="R122" i="1"/>
  <c r="Q118" i="1"/>
  <c r="R118" i="1"/>
  <c r="Q128" i="1"/>
  <c r="R128" i="1"/>
  <c r="P114" i="1"/>
  <c r="Q114" i="1"/>
  <c r="R114" i="1"/>
  <c r="P108" i="1"/>
  <c r="Q108" i="1"/>
  <c r="R108" i="1"/>
  <c r="E236" i="2"/>
  <c r="E244" i="2"/>
  <c r="F244" i="2" s="1"/>
  <c r="E252" i="2"/>
  <c r="F252" i="2" s="1"/>
  <c r="E260" i="2"/>
  <c r="E268" i="2"/>
  <c r="E276" i="2"/>
  <c r="E284" i="2"/>
  <c r="E292" i="2"/>
  <c r="E300" i="2"/>
  <c r="E308" i="2"/>
  <c r="F308" i="2" s="1"/>
  <c r="E316" i="2"/>
  <c r="F316" i="2" s="1"/>
  <c r="E324" i="2"/>
  <c r="E332" i="2"/>
  <c r="E340" i="2"/>
  <c r="E348" i="2"/>
  <c r="E356" i="2"/>
  <c r="E364" i="2"/>
  <c r="E372" i="2"/>
  <c r="F372" i="2" s="1"/>
  <c r="E380" i="2"/>
  <c r="F380" i="2" s="1"/>
  <c r="E388" i="2"/>
  <c r="E396" i="2"/>
  <c r="E404" i="2"/>
  <c r="E412" i="2"/>
  <c r="E420" i="2"/>
  <c r="E428" i="2"/>
  <c r="E436" i="2"/>
  <c r="E444" i="2"/>
  <c r="F444" i="2" s="1"/>
  <c r="E452" i="2"/>
  <c r="D460" i="2"/>
  <c r="D468" i="2"/>
  <c r="D476" i="2"/>
  <c r="D484" i="2"/>
  <c r="D492" i="2"/>
  <c r="D500" i="2"/>
  <c r="E508" i="2"/>
  <c r="F508" i="2" s="1"/>
  <c r="E516" i="2"/>
  <c r="D450" i="2"/>
  <c r="E468" i="2"/>
  <c r="E484" i="2"/>
  <c r="E500" i="2"/>
  <c r="D516" i="2"/>
  <c r="E465" i="2"/>
  <c r="F465" i="2" s="1"/>
  <c r="E473" i="2"/>
  <c r="F473" i="2" s="1"/>
  <c r="E481" i="2"/>
  <c r="E489" i="2"/>
  <c r="E497" i="2"/>
  <c r="E505" i="2"/>
  <c r="D513" i="2"/>
  <c r="D59" i="2"/>
  <c r="D75" i="2"/>
  <c r="H75" i="2" s="1"/>
  <c r="D83" i="2"/>
  <c r="D91" i="2"/>
  <c r="D99" i="2"/>
  <c r="D107" i="2"/>
  <c r="D115" i="2"/>
  <c r="D123" i="2"/>
  <c r="D131" i="2"/>
  <c r="D139" i="2"/>
  <c r="F139" i="2" s="1"/>
  <c r="D147" i="2"/>
  <c r="D154" i="2"/>
  <c r="D162" i="2"/>
  <c r="D174" i="2"/>
  <c r="D190" i="2"/>
  <c r="D206" i="2"/>
  <c r="D222" i="2"/>
  <c r="D238" i="2"/>
  <c r="D254" i="2"/>
  <c r="D270" i="2"/>
  <c r="D286" i="2"/>
  <c r="D302" i="2"/>
  <c r="D318" i="2"/>
  <c r="D334" i="2"/>
  <c r="D350" i="2"/>
  <c r="D366" i="2"/>
  <c r="D382" i="2"/>
  <c r="D398" i="2"/>
  <c r="D414" i="2"/>
  <c r="D430" i="2"/>
  <c r="P120" i="1"/>
  <c r="P110" i="1"/>
  <c r="D454" i="2"/>
  <c r="P121" i="1"/>
  <c r="P127" i="1"/>
  <c r="P123" i="1"/>
  <c r="P117" i="1"/>
  <c r="P112" i="1"/>
  <c r="P107" i="1"/>
  <c r="P129" i="1"/>
  <c r="P126" i="1"/>
  <c r="P124" i="1"/>
  <c r="P119" i="1"/>
  <c r="P116" i="1"/>
  <c r="P113" i="1"/>
  <c r="P111" i="1"/>
  <c r="P109" i="1"/>
  <c r="D440" i="2"/>
  <c r="E486" i="2"/>
  <c r="E470" i="2"/>
  <c r="F470" i="2" s="1"/>
  <c r="E502" i="2"/>
  <c r="F502" i="2" s="1"/>
  <c r="D170" i="2"/>
  <c r="D178" i="2"/>
  <c r="D186" i="2"/>
  <c r="D194" i="2"/>
  <c r="D202" i="2"/>
  <c r="D210" i="2"/>
  <c r="D218" i="2"/>
  <c r="F218" i="2" s="1"/>
  <c r="D226" i="2"/>
  <c r="F226" i="2" s="1"/>
  <c r="D234" i="2"/>
  <c r="D242" i="2"/>
  <c r="D250" i="2"/>
  <c r="D258" i="2"/>
  <c r="D266" i="2"/>
  <c r="D274" i="2"/>
  <c r="D282" i="2"/>
  <c r="F282" i="2" s="1"/>
  <c r="D290" i="2"/>
  <c r="D298" i="2"/>
  <c r="D306" i="2"/>
  <c r="D314" i="2"/>
  <c r="D322" i="2"/>
  <c r="D330" i="2"/>
  <c r="D338" i="2"/>
  <c r="D346" i="2"/>
  <c r="D354" i="2"/>
  <c r="D362" i="2"/>
  <c r="D370" i="2"/>
  <c r="D378" i="2"/>
  <c r="D386" i="2"/>
  <c r="D394" i="2"/>
  <c r="D402" i="2"/>
  <c r="D410" i="2"/>
  <c r="D418" i="2"/>
  <c r="D426" i="2"/>
  <c r="D436" i="2"/>
  <c r="D448" i="2"/>
  <c r="E462" i="2"/>
  <c r="E478" i="2"/>
  <c r="E494" i="2"/>
  <c r="G507" i="2"/>
  <c r="G491" i="2"/>
  <c r="G495" i="2"/>
  <c r="G511" i="2"/>
  <c r="F232" i="2"/>
  <c r="F238" i="2"/>
  <c r="H55" i="2"/>
  <c r="F83" i="2"/>
  <c r="H281" i="2"/>
  <c r="H313" i="2"/>
  <c r="F233" i="2"/>
  <c r="F235" i="2"/>
  <c r="G280" i="2"/>
  <c r="H104" i="2"/>
  <c r="H184" i="2"/>
  <c r="G187" i="2"/>
  <c r="G237" i="2"/>
  <c r="G247" i="2"/>
  <c r="H356" i="2"/>
  <c r="H312" i="2"/>
  <c r="H320" i="2"/>
  <c r="G106" i="2"/>
  <c r="G118" i="2"/>
  <c r="G144" i="2"/>
  <c r="H145" i="2"/>
  <c r="H183" i="2"/>
  <c r="G184" i="2"/>
  <c r="H211" i="2"/>
  <c r="G222" i="2"/>
  <c r="H249" i="2"/>
  <c r="G250" i="2"/>
  <c r="G356" i="2"/>
  <c r="G364" i="2"/>
  <c r="F366" i="2"/>
  <c r="H278" i="2"/>
  <c r="G338" i="2"/>
  <c r="G346" i="2"/>
  <c r="H514" i="2"/>
  <c r="F278" i="2"/>
  <c r="G493" i="2"/>
  <c r="F355" i="2"/>
  <c r="H425" i="2"/>
  <c r="H433" i="2"/>
  <c r="G342" i="2"/>
  <c r="G350" i="2"/>
  <c r="G494" i="2"/>
  <c r="F286" i="2"/>
  <c r="H493" i="2"/>
  <c r="G504" i="2"/>
  <c r="G425" i="2"/>
  <c r="H428" i="2"/>
  <c r="G411" i="2"/>
  <c r="F513" i="2"/>
  <c r="P232" i="1"/>
  <c r="P228" i="1"/>
  <c r="P224" i="1"/>
  <c r="P220" i="1"/>
  <c r="P216" i="1"/>
  <c r="P212" i="1"/>
  <c r="P208" i="1"/>
  <c r="P204" i="1"/>
  <c r="P200" i="1"/>
  <c r="P196" i="1"/>
  <c r="P192" i="1"/>
  <c r="P188" i="1"/>
  <c r="P184" i="1"/>
  <c r="P180" i="1"/>
  <c r="P176" i="1"/>
  <c r="P172" i="1"/>
  <c r="P168" i="1"/>
  <c r="P164" i="1"/>
  <c r="P160" i="1"/>
  <c r="P156" i="1"/>
  <c r="P152" i="1"/>
  <c r="P148" i="1"/>
  <c r="P142" i="1"/>
  <c r="P136" i="1"/>
  <c r="P233" i="1"/>
  <c r="P229" i="1"/>
  <c r="P225" i="1"/>
  <c r="P221" i="1"/>
  <c r="P217" i="1"/>
  <c r="P213" i="1"/>
  <c r="P209" i="1"/>
  <c r="P205" i="1"/>
  <c r="P201" i="1"/>
  <c r="P197" i="1"/>
  <c r="P193" i="1"/>
  <c r="P189" i="1"/>
  <c r="P185" i="1"/>
  <c r="P181" i="1"/>
  <c r="P177" i="1"/>
  <c r="P173" i="1"/>
  <c r="P169" i="1"/>
  <c r="P165" i="1"/>
  <c r="P161" i="1"/>
  <c r="P157" i="1"/>
  <c r="P153" i="1"/>
  <c r="P149" i="1"/>
  <c r="P145" i="1"/>
  <c r="P141" i="1"/>
  <c r="P137" i="1"/>
  <c r="P133" i="1"/>
  <c r="P105" i="1"/>
  <c r="P103" i="1"/>
  <c r="P101" i="1"/>
  <c r="P99" i="1"/>
  <c r="P97" i="1"/>
  <c r="P95" i="1"/>
  <c r="P93" i="1"/>
  <c r="P91" i="1"/>
  <c r="P89" i="1"/>
  <c r="P87" i="1"/>
  <c r="P85" i="1"/>
  <c r="P83" i="1"/>
  <c r="P81" i="1"/>
  <c r="P79" i="1"/>
  <c r="P77" i="1"/>
  <c r="P75" i="1"/>
  <c r="P73" i="1"/>
  <c r="P71" i="1"/>
  <c r="P69" i="1"/>
  <c r="P67" i="1"/>
  <c r="P65" i="1"/>
  <c r="P63" i="1"/>
  <c r="P61" i="1"/>
  <c r="P59" i="1"/>
  <c r="P57" i="1"/>
  <c r="P55" i="1"/>
  <c r="P53" i="1"/>
  <c r="P51" i="1"/>
  <c r="P49" i="1"/>
  <c r="P47" i="1"/>
  <c r="P45" i="1"/>
  <c r="P43" i="1"/>
  <c r="P41" i="1"/>
  <c r="P39" i="1"/>
  <c r="P37" i="1"/>
  <c r="P234" i="1"/>
  <c r="P230" i="1"/>
  <c r="P226" i="1"/>
  <c r="P222" i="1"/>
  <c r="P218" i="1"/>
  <c r="P214" i="1"/>
  <c r="P210" i="1"/>
  <c r="P206" i="1"/>
  <c r="P202" i="1"/>
  <c r="P198" i="1"/>
  <c r="P194" i="1"/>
  <c r="P190" i="1"/>
  <c r="P186" i="1"/>
  <c r="P182" i="1"/>
  <c r="P178" i="1"/>
  <c r="P174" i="1"/>
  <c r="P170" i="1"/>
  <c r="P166" i="1"/>
  <c r="P162" i="1"/>
  <c r="P158" i="1"/>
  <c r="P154" i="1"/>
  <c r="P150" i="1"/>
  <c r="P144" i="1"/>
  <c r="P140" i="1"/>
  <c r="P132" i="1"/>
  <c r="P231" i="1"/>
  <c r="P227" i="1"/>
  <c r="P223" i="1"/>
  <c r="P219" i="1"/>
  <c r="P215" i="1"/>
  <c r="P211" i="1"/>
  <c r="P207" i="1"/>
  <c r="P203" i="1"/>
  <c r="P199" i="1"/>
  <c r="P195" i="1"/>
  <c r="P191" i="1"/>
  <c r="P187" i="1"/>
  <c r="P183" i="1"/>
  <c r="P179" i="1"/>
  <c r="P175" i="1"/>
  <c r="P171" i="1"/>
  <c r="P167" i="1"/>
  <c r="P163" i="1"/>
  <c r="P159" i="1"/>
  <c r="P155" i="1"/>
  <c r="P151" i="1"/>
  <c r="P147" i="1"/>
  <c r="P143" i="1"/>
  <c r="P139" i="1"/>
  <c r="P135" i="1"/>
  <c r="P131" i="1"/>
  <c r="P106" i="1"/>
  <c r="P104" i="1"/>
  <c r="P102" i="1"/>
  <c r="P100" i="1"/>
  <c r="P98" i="1"/>
  <c r="P96" i="1"/>
  <c r="P94" i="1"/>
  <c r="P92" i="1"/>
  <c r="P90" i="1"/>
  <c r="P88" i="1"/>
  <c r="P86" i="1"/>
  <c r="P84" i="1"/>
  <c r="P82" i="1"/>
  <c r="P80" i="1"/>
  <c r="P78" i="1"/>
  <c r="P76" i="1"/>
  <c r="P74" i="1"/>
  <c r="P72" i="1"/>
  <c r="P70" i="1"/>
  <c r="P68" i="1"/>
  <c r="P66" i="1"/>
  <c r="P64" i="1"/>
  <c r="P62" i="1"/>
  <c r="P60" i="1"/>
  <c r="P58" i="1"/>
  <c r="P56" i="1"/>
  <c r="P54" i="1"/>
  <c r="P52" i="1"/>
  <c r="P50" i="1"/>
  <c r="P48" i="1"/>
  <c r="P46" i="1"/>
  <c r="P44" i="1"/>
  <c r="P42" i="1"/>
  <c r="P40" i="1"/>
  <c r="P38" i="1"/>
  <c r="P36" i="1"/>
  <c r="P146" i="1"/>
  <c r="P138" i="1"/>
  <c r="P134" i="1"/>
  <c r="H2" i="2" s="1"/>
  <c r="P130" i="1"/>
  <c r="P35" i="1"/>
  <c r="G475" i="2" l="1"/>
  <c r="G345" i="2"/>
  <c r="F62" i="2"/>
  <c r="G401" i="2"/>
  <c r="G273" i="2"/>
  <c r="H64" i="2"/>
  <c r="H353" i="2"/>
  <c r="H419" i="2"/>
  <c r="G285" i="2"/>
  <c r="G413" i="2"/>
  <c r="F68" i="2"/>
  <c r="H345" i="2"/>
  <c r="H409" i="2"/>
  <c r="F476" i="2"/>
  <c r="F134" i="2"/>
  <c r="F166" i="2"/>
  <c r="F188" i="2"/>
  <c r="F234" i="2"/>
  <c r="F254" i="2"/>
  <c r="H309" i="2"/>
  <c r="F353" i="2"/>
  <c r="F385" i="2"/>
  <c r="H423" i="2"/>
  <c r="H487" i="2"/>
  <c r="H57" i="2"/>
  <c r="F69" i="2"/>
  <c r="H305" i="2"/>
  <c r="H435" i="2"/>
  <c r="G293" i="2"/>
  <c r="G423" i="2"/>
  <c r="H70" i="2"/>
  <c r="H359" i="2"/>
  <c r="F159" i="2"/>
  <c r="F207" i="2"/>
  <c r="F239" i="2"/>
  <c r="I239" i="2" s="1"/>
  <c r="J239" i="2" s="1"/>
  <c r="L239" i="2" s="1"/>
  <c r="H347" i="2"/>
  <c r="H379" i="2"/>
  <c r="H411" i="2"/>
  <c r="G55" i="2"/>
  <c r="H69" i="2"/>
  <c r="G272" i="2"/>
  <c r="G304" i="2"/>
  <c r="G76" i="2"/>
  <c r="H276" i="2"/>
  <c r="G77" i="2"/>
  <c r="G87" i="2"/>
  <c r="H96" i="2"/>
  <c r="G105" i="2"/>
  <c r="H114" i="2"/>
  <c r="H124" i="2"/>
  <c r="I124" i="2" s="1"/>
  <c r="J124" i="2" s="1"/>
  <c r="L124" i="2" s="1"/>
  <c r="H132" i="2"/>
  <c r="G141" i="2"/>
  <c r="G149" i="2"/>
  <c r="G157" i="2"/>
  <c r="G165" i="2"/>
  <c r="G173" i="2"/>
  <c r="H182" i="2"/>
  <c r="H192" i="2"/>
  <c r="G201" i="2"/>
  <c r="G209" i="2"/>
  <c r="G217" i="2"/>
  <c r="G225" i="2"/>
  <c r="G233" i="2"/>
  <c r="G459" i="2"/>
  <c r="G329" i="2"/>
  <c r="G515" i="2"/>
  <c r="G385" i="2"/>
  <c r="F74" i="2"/>
  <c r="H68" i="2"/>
  <c r="F88" i="2"/>
  <c r="F120" i="2"/>
  <c r="G301" i="2"/>
  <c r="G431" i="2"/>
  <c r="H72" i="2"/>
  <c r="F136" i="2"/>
  <c r="F168" i="2"/>
  <c r="F192" i="2"/>
  <c r="H317" i="2"/>
  <c r="H357" i="2"/>
  <c r="H389" i="2"/>
  <c r="H431" i="2"/>
  <c r="H495" i="2"/>
  <c r="I495" i="2" s="1"/>
  <c r="G58" i="2"/>
  <c r="I58" i="2" s="1"/>
  <c r="J58" i="2" s="1"/>
  <c r="L58" i="2" s="1"/>
  <c r="F71" i="2"/>
  <c r="H74" i="2"/>
  <c r="F309" i="2"/>
  <c r="G309" i="2"/>
  <c r="G439" i="2"/>
  <c r="H459" i="2"/>
  <c r="F209" i="2"/>
  <c r="H56" i="2"/>
  <c r="H73" i="2"/>
  <c r="G276" i="2"/>
  <c r="G308" i="2"/>
  <c r="H77" i="2"/>
  <c r="H284" i="2"/>
  <c r="G79" i="2"/>
  <c r="H88" i="2"/>
  <c r="G97" i="2"/>
  <c r="H106" i="2"/>
  <c r="I106" i="2" s="1"/>
  <c r="H116" i="2"/>
  <c r="G125" i="2"/>
  <c r="G133" i="2"/>
  <c r="H142" i="2"/>
  <c r="H150" i="2"/>
  <c r="H158" i="2"/>
  <c r="H166" i="2"/>
  <c r="G175" i="2"/>
  <c r="G183" i="2"/>
  <c r="G193" i="2"/>
  <c r="H202" i="2"/>
  <c r="H210" i="2"/>
  <c r="H218" i="2"/>
  <c r="H226" i="2"/>
  <c r="H234" i="2"/>
  <c r="H242" i="2"/>
  <c r="G251" i="2"/>
  <c r="H260" i="2"/>
  <c r="G279" i="2"/>
  <c r="G327" i="2"/>
  <c r="H364" i="2"/>
  <c r="H396" i="2"/>
  <c r="I396" i="2" s="1"/>
  <c r="F354" i="2"/>
  <c r="I354" i="2" s="1"/>
  <c r="J354" i="2" s="1"/>
  <c r="L354" i="2" s="1"/>
  <c r="H264" i="2"/>
  <c r="G427" i="2"/>
  <c r="G297" i="2"/>
  <c r="G483" i="2"/>
  <c r="G353" i="2"/>
  <c r="G64" i="2"/>
  <c r="F373" i="2"/>
  <c r="G333" i="2"/>
  <c r="G463" i="2"/>
  <c r="F269" i="2"/>
  <c r="H443" i="2"/>
  <c r="F156" i="2"/>
  <c r="F198" i="2"/>
  <c r="F222" i="2"/>
  <c r="H269" i="2"/>
  <c r="H333" i="2"/>
  <c r="H365" i="2"/>
  <c r="H397" i="2"/>
  <c r="H447" i="2"/>
  <c r="H511" i="2"/>
  <c r="G60" i="2"/>
  <c r="F97" i="2"/>
  <c r="H351" i="2"/>
  <c r="H467" i="2"/>
  <c r="G341" i="2"/>
  <c r="G471" i="2"/>
  <c r="F285" i="2"/>
  <c r="F479" i="2"/>
  <c r="F149" i="2"/>
  <c r="F165" i="2"/>
  <c r="F229" i="2"/>
  <c r="F360" i="2"/>
  <c r="F499" i="2"/>
  <c r="H58" i="2"/>
  <c r="G63" i="2"/>
  <c r="G284" i="2"/>
  <c r="G316" i="2"/>
  <c r="H79" i="2"/>
  <c r="H300" i="2"/>
  <c r="H82" i="2"/>
  <c r="I82" i="2" s="1"/>
  <c r="J82" i="2" s="1"/>
  <c r="L82" i="2" s="1"/>
  <c r="H90" i="2"/>
  <c r="H100" i="2"/>
  <c r="G109" i="2"/>
  <c r="H118" i="2"/>
  <c r="G127" i="2"/>
  <c r="G135" i="2"/>
  <c r="H144" i="2"/>
  <c r="I144" i="2" s="1"/>
  <c r="J144" i="2" s="1"/>
  <c r="L144" i="2" s="1"/>
  <c r="H152" i="2"/>
  <c r="H160" i="2"/>
  <c r="H168" i="2"/>
  <c r="G177" i="2"/>
  <c r="G185" i="2"/>
  <c r="H196" i="2"/>
  <c r="H204" i="2"/>
  <c r="H212" i="2"/>
  <c r="H220" i="2"/>
  <c r="H228" i="2"/>
  <c r="H236" i="2"/>
  <c r="G443" i="2"/>
  <c r="G72" i="2"/>
  <c r="G337" i="2"/>
  <c r="F96" i="2"/>
  <c r="I96" i="2" s="1"/>
  <c r="J96" i="2" s="1"/>
  <c r="L96" i="2" s="1"/>
  <c r="H289" i="2"/>
  <c r="H401" i="2"/>
  <c r="G349" i="2"/>
  <c r="I349" i="2" s="1"/>
  <c r="J349" i="2" s="1"/>
  <c r="L349" i="2" s="1"/>
  <c r="F122" i="2"/>
  <c r="F176" i="2"/>
  <c r="H325" i="2"/>
  <c r="F377" i="2"/>
  <c r="H455" i="2"/>
  <c r="G56" i="2"/>
  <c r="I56" i="2" s="1"/>
  <c r="J56" i="2" s="1"/>
  <c r="L56" i="2" s="1"/>
  <c r="F59" i="2"/>
  <c r="F95" i="2"/>
  <c r="F471" i="2"/>
  <c r="G405" i="2"/>
  <c r="F137" i="2"/>
  <c r="F189" i="2"/>
  <c r="H363" i="2"/>
  <c r="F408" i="2"/>
  <c r="F515" i="2"/>
  <c r="I515" i="2" s="1"/>
  <c r="F67" i="2"/>
  <c r="I67" i="2" s="1"/>
  <c r="G296" i="2"/>
  <c r="G80" i="2"/>
  <c r="H332" i="2"/>
  <c r="G93" i="2"/>
  <c r="H108" i="2"/>
  <c r="G121" i="2"/>
  <c r="H136" i="2"/>
  <c r="H148" i="2"/>
  <c r="I148" i="2" s="1"/>
  <c r="J148" i="2" s="1"/>
  <c r="L148" i="2" s="1"/>
  <c r="H162" i="2"/>
  <c r="H176" i="2"/>
  <c r="G189" i="2"/>
  <c r="G205" i="2"/>
  <c r="H216" i="2"/>
  <c r="H230" i="2"/>
  <c r="G241" i="2"/>
  <c r="I241" i="2" s="1"/>
  <c r="J241" i="2" s="1"/>
  <c r="L241" i="2" s="1"/>
  <c r="H252" i="2"/>
  <c r="I252" i="2" s="1"/>
  <c r="J252" i="2" s="1"/>
  <c r="L252" i="2" s="1"/>
  <c r="H262" i="2"/>
  <c r="G295" i="2"/>
  <c r="H348" i="2"/>
  <c r="H384" i="2"/>
  <c r="H272" i="2"/>
  <c r="H76" i="2"/>
  <c r="H87" i="2"/>
  <c r="H95" i="2"/>
  <c r="G104" i="2"/>
  <c r="H113" i="2"/>
  <c r="G122" i="2"/>
  <c r="G130" i="2"/>
  <c r="G138" i="2"/>
  <c r="I138" i="2" s="1"/>
  <c r="J138" i="2" s="1"/>
  <c r="L138" i="2" s="1"/>
  <c r="G146" i="2"/>
  <c r="G154" i="2"/>
  <c r="G162" i="2"/>
  <c r="I162" i="2" s="1"/>
  <c r="J162" i="2" s="1"/>
  <c r="L162" i="2" s="1"/>
  <c r="G170" i="2"/>
  <c r="H179" i="2"/>
  <c r="H187" i="2"/>
  <c r="G196" i="2"/>
  <c r="G204" i="2"/>
  <c r="G212" i="2"/>
  <c r="I212" i="2" s="1"/>
  <c r="J212" i="2" s="1"/>
  <c r="L212" i="2" s="1"/>
  <c r="G220" i="2"/>
  <c r="I220" i="2" s="1"/>
  <c r="J220" i="2" s="1"/>
  <c r="L220" i="2" s="1"/>
  <c r="G228" i="2"/>
  <c r="I228" i="2" s="1"/>
  <c r="J228" i="2" s="1"/>
  <c r="L228" i="2" s="1"/>
  <c r="G236" i="2"/>
  <c r="G244" i="2"/>
  <c r="G252" i="2"/>
  <c r="G260" i="2"/>
  <c r="H271" i="2"/>
  <c r="H303" i="2"/>
  <c r="G348" i="2"/>
  <c r="G380" i="2"/>
  <c r="G412" i="2"/>
  <c r="F319" i="2"/>
  <c r="G283" i="2"/>
  <c r="G323" i="2"/>
  <c r="H354" i="2"/>
  <c r="H307" i="2"/>
  <c r="H374" i="2"/>
  <c r="H418" i="2"/>
  <c r="H454" i="2"/>
  <c r="H486" i="2"/>
  <c r="F268" i="2"/>
  <c r="G437" i="2"/>
  <c r="H472" i="2"/>
  <c r="H504" i="2"/>
  <c r="F477" i="2"/>
  <c r="H417" i="2"/>
  <c r="I417" i="2" s="1"/>
  <c r="J417" i="2" s="1"/>
  <c r="L417" i="2" s="1"/>
  <c r="H449" i="2"/>
  <c r="G492" i="2"/>
  <c r="G399" i="2"/>
  <c r="G278" i="2"/>
  <c r="G358" i="2"/>
  <c r="G402" i="2"/>
  <c r="G442" i="2"/>
  <c r="G478" i="2"/>
  <c r="G510" i="2"/>
  <c r="G432" i="2"/>
  <c r="G464" i="2"/>
  <c r="G496" i="2"/>
  <c r="F415" i="2"/>
  <c r="F504" i="2"/>
  <c r="I504" i="2" s="1"/>
  <c r="G441" i="2"/>
  <c r="H484" i="2"/>
  <c r="H516" i="2"/>
  <c r="G395" i="2"/>
  <c r="H513" i="2"/>
  <c r="F325" i="2"/>
  <c r="H297" i="2"/>
  <c r="I297" i="2" s="1"/>
  <c r="J297" i="2" s="1"/>
  <c r="L297" i="2" s="1"/>
  <c r="F128" i="2"/>
  <c r="H341" i="2"/>
  <c r="H471" i="2"/>
  <c r="I471" i="2" s="1"/>
  <c r="J471" i="2" s="1"/>
  <c r="L471" i="2" s="1"/>
  <c r="H335" i="2"/>
  <c r="G487" i="2"/>
  <c r="H343" i="2"/>
  <c r="F199" i="2"/>
  <c r="F249" i="2"/>
  <c r="H371" i="2"/>
  <c r="H54" i="2"/>
  <c r="G71" i="2"/>
  <c r="G312" i="2"/>
  <c r="G83" i="2"/>
  <c r="G111" i="2"/>
  <c r="H138" i="2"/>
  <c r="G153" i="2"/>
  <c r="G179" i="2"/>
  <c r="G409" i="2"/>
  <c r="I409" i="2" s="1"/>
  <c r="J409" i="2" s="1"/>
  <c r="L409" i="2" s="1"/>
  <c r="F66" i="2"/>
  <c r="G321" i="2"/>
  <c r="F72" i="2"/>
  <c r="H321" i="2"/>
  <c r="F405" i="2"/>
  <c r="G365" i="2"/>
  <c r="H265" i="2"/>
  <c r="H393" i="2"/>
  <c r="F126" i="2"/>
  <c r="F148" i="2"/>
  <c r="F180" i="2"/>
  <c r="F220" i="2"/>
  <c r="F248" i="2"/>
  <c r="H381" i="2"/>
  <c r="H463" i="2"/>
  <c r="H59" i="2"/>
  <c r="F61" i="2"/>
  <c r="F99" i="2"/>
  <c r="H499" i="2"/>
  <c r="G455" i="2"/>
  <c r="F169" i="2"/>
  <c r="F195" i="2"/>
  <c r="F219" i="2"/>
  <c r="F289" i="2"/>
  <c r="I289" i="2" s="1"/>
  <c r="F368" i="2"/>
  <c r="F427" i="2"/>
  <c r="G53" i="2"/>
  <c r="G67" i="2"/>
  <c r="G300" i="2"/>
  <c r="H81" i="2"/>
  <c r="G81" i="2"/>
  <c r="I81" i="2" s="1"/>
  <c r="J81" i="2" s="1"/>
  <c r="L81" i="2" s="1"/>
  <c r="H94" i="2"/>
  <c r="H110" i="2"/>
  <c r="I110" i="2" s="1"/>
  <c r="J110" i="2" s="1"/>
  <c r="L110" i="2" s="1"/>
  <c r="H122" i="2"/>
  <c r="G137" i="2"/>
  <c r="G151" i="2"/>
  <c r="I151" i="2" s="1"/>
  <c r="J151" i="2" s="1"/>
  <c r="L151" i="2" s="1"/>
  <c r="G163" i="2"/>
  <c r="H178" i="2"/>
  <c r="G191" i="2"/>
  <c r="H206" i="2"/>
  <c r="G219" i="2"/>
  <c r="G231" i="2"/>
  <c r="G243" i="2"/>
  <c r="G253" i="2"/>
  <c r="G62" i="2"/>
  <c r="G303" i="2"/>
  <c r="H352" i="2"/>
  <c r="I352" i="2" s="1"/>
  <c r="J352" i="2" s="1"/>
  <c r="L352" i="2" s="1"/>
  <c r="H388" i="2"/>
  <c r="F362" i="2"/>
  <c r="H280" i="2"/>
  <c r="H78" i="2"/>
  <c r="G88" i="2"/>
  <c r="G96" i="2"/>
  <c r="H105" i="2"/>
  <c r="G114" i="2"/>
  <c r="H123" i="2"/>
  <c r="H131" i="2"/>
  <c r="H139" i="2"/>
  <c r="H147" i="2"/>
  <c r="H155" i="2"/>
  <c r="H163" i="2"/>
  <c r="H171" i="2"/>
  <c r="I171" i="2" s="1"/>
  <c r="G180" i="2"/>
  <c r="I180" i="2" s="1"/>
  <c r="J180" i="2" s="1"/>
  <c r="L180" i="2" s="1"/>
  <c r="G188" i="2"/>
  <c r="I188" i="2" s="1"/>
  <c r="J188" i="2" s="1"/>
  <c r="L188" i="2" s="1"/>
  <c r="H197" i="2"/>
  <c r="H205" i="2"/>
  <c r="H213" i="2"/>
  <c r="H221" i="2"/>
  <c r="H229" i="2"/>
  <c r="H237" i="2"/>
  <c r="H245" i="2"/>
  <c r="H253" i="2"/>
  <c r="I253" i="2" s="1"/>
  <c r="J253" i="2" s="1"/>
  <c r="L253" i="2" s="1"/>
  <c r="H261" i="2"/>
  <c r="G274" i="2"/>
  <c r="H311" i="2"/>
  <c r="G352" i="2"/>
  <c r="G384" i="2"/>
  <c r="F327" i="2"/>
  <c r="H286" i="2"/>
  <c r="H326" i="2"/>
  <c r="H358" i="2"/>
  <c r="H315" i="2"/>
  <c r="H382" i="2"/>
  <c r="H422" i="2"/>
  <c r="H458" i="2"/>
  <c r="H490" i="2"/>
  <c r="F275" i="2"/>
  <c r="I275" i="2" s="1"/>
  <c r="J275" i="2" s="1"/>
  <c r="L275" i="2" s="1"/>
  <c r="F323" i="2"/>
  <c r="I323" i="2" s="1"/>
  <c r="J323" i="2" s="1"/>
  <c r="L323" i="2" s="1"/>
  <c r="H440" i="2"/>
  <c r="G477" i="2"/>
  <c r="G509" i="2"/>
  <c r="F379" i="2"/>
  <c r="G420" i="2"/>
  <c r="G452" i="2"/>
  <c r="I452" i="2" s="1"/>
  <c r="J452" i="2" s="1"/>
  <c r="L452" i="2" s="1"/>
  <c r="G500" i="2"/>
  <c r="G415" i="2"/>
  <c r="G294" i="2"/>
  <c r="G366" i="2"/>
  <c r="G406" i="2"/>
  <c r="G446" i="2"/>
  <c r="G482" i="2"/>
  <c r="G514" i="2"/>
  <c r="H437" i="2"/>
  <c r="H469" i="2"/>
  <c r="H501" i="2"/>
  <c r="F469" i="2"/>
  <c r="F510" i="2"/>
  <c r="H444" i="2"/>
  <c r="G489" i="2"/>
  <c r="G339" i="2"/>
  <c r="G403" i="2"/>
  <c r="G343" i="2"/>
  <c r="I343" i="2" s="1"/>
  <c r="J343" i="2" s="1"/>
  <c r="L343" i="2" s="1"/>
  <c r="G393" i="2"/>
  <c r="G499" i="2"/>
  <c r="G305" i="2"/>
  <c r="F100" i="2"/>
  <c r="H451" i="2"/>
  <c r="G381" i="2"/>
  <c r="I381" i="2" s="1"/>
  <c r="J381" i="2" s="1"/>
  <c r="L381" i="2" s="1"/>
  <c r="F393" i="2"/>
  <c r="G61" i="2"/>
  <c r="F101" i="2"/>
  <c r="I101" i="2" s="1"/>
  <c r="J101" i="2" s="1"/>
  <c r="L101" i="2" s="1"/>
  <c r="F503" i="2"/>
  <c r="F171" i="2"/>
  <c r="F221" i="2"/>
  <c r="F313" i="2"/>
  <c r="F443" i="2"/>
  <c r="I443" i="2" s="1"/>
  <c r="J443" i="2" s="1"/>
  <c r="L443" i="2" s="1"/>
  <c r="H67" i="2"/>
  <c r="G95" i="2"/>
  <c r="H126" i="2"/>
  <c r="H164" i="2"/>
  <c r="G195" i="2"/>
  <c r="G377" i="2"/>
  <c r="G467" i="2"/>
  <c r="G289" i="2"/>
  <c r="H337" i="2"/>
  <c r="I337" i="2" s="1"/>
  <c r="J337" i="2" s="1"/>
  <c r="L337" i="2" s="1"/>
  <c r="H483" i="2"/>
  <c r="G397" i="2"/>
  <c r="I397" i="2" s="1"/>
  <c r="J397" i="2" s="1"/>
  <c r="L397" i="2" s="1"/>
  <c r="F301" i="2"/>
  <c r="F130" i="2"/>
  <c r="F158" i="2"/>
  <c r="F184" i="2"/>
  <c r="F401" i="2"/>
  <c r="H479" i="2"/>
  <c r="G65" i="2"/>
  <c r="F77" i="2"/>
  <c r="F103" i="2"/>
  <c r="H367" i="2"/>
  <c r="G277" i="2"/>
  <c r="G503" i="2"/>
  <c r="H375" i="2"/>
  <c r="F201" i="2"/>
  <c r="F227" i="2"/>
  <c r="I227" i="2" s="1"/>
  <c r="J227" i="2" s="1"/>
  <c r="L227" i="2" s="1"/>
  <c r="F451" i="2"/>
  <c r="G57" i="2"/>
  <c r="G264" i="2"/>
  <c r="G320" i="2"/>
  <c r="H268" i="2"/>
  <c r="H84" i="2"/>
  <c r="H98" i="2"/>
  <c r="I98" i="2" s="1"/>
  <c r="J98" i="2" s="1"/>
  <c r="L98" i="2" s="1"/>
  <c r="H112" i="2"/>
  <c r="I112" i="2" s="1"/>
  <c r="J112" i="2" s="1"/>
  <c r="L112" i="2" s="1"/>
  <c r="H128" i="2"/>
  <c r="H140" i="2"/>
  <c r="H154" i="2"/>
  <c r="G167" i="2"/>
  <c r="H180" i="2"/>
  <c r="G197" i="2"/>
  <c r="H208" i="2"/>
  <c r="H222" i="2"/>
  <c r="I222" i="2" s="1"/>
  <c r="J222" i="2" s="1"/>
  <c r="L222" i="2" s="1"/>
  <c r="G235" i="2"/>
  <c r="I235" i="2" s="1"/>
  <c r="G245" i="2"/>
  <c r="G255" i="2"/>
  <c r="G263" i="2"/>
  <c r="G319" i="2"/>
  <c r="H360" i="2"/>
  <c r="H400" i="2"/>
  <c r="F304" i="2"/>
  <c r="I304" i="2" s="1"/>
  <c r="J304" i="2" s="1"/>
  <c r="L304" i="2" s="1"/>
  <c r="H296" i="2"/>
  <c r="I296" i="2" s="1"/>
  <c r="J296" i="2" s="1"/>
  <c r="L296" i="2" s="1"/>
  <c r="G82" i="2"/>
  <c r="G90" i="2"/>
  <c r="G98" i="2"/>
  <c r="G108" i="2"/>
  <c r="H117" i="2"/>
  <c r="H125" i="2"/>
  <c r="H133" i="2"/>
  <c r="H141" i="2"/>
  <c r="H149" i="2"/>
  <c r="H157" i="2"/>
  <c r="H165" i="2"/>
  <c r="H173" i="2"/>
  <c r="G182" i="2"/>
  <c r="I182" i="2" s="1"/>
  <c r="J182" i="2" s="1"/>
  <c r="L182" i="2" s="1"/>
  <c r="H191" i="2"/>
  <c r="H199" i="2"/>
  <c r="H207" i="2"/>
  <c r="H215" i="2"/>
  <c r="H223" i="2"/>
  <c r="H231" i="2"/>
  <c r="H239" i="2"/>
  <c r="H247" i="2"/>
  <c r="I247" i="2" s="1"/>
  <c r="J247" i="2" s="1"/>
  <c r="L247" i="2" s="1"/>
  <c r="H255" i="2"/>
  <c r="I255" i="2" s="1"/>
  <c r="J255" i="2" s="1"/>
  <c r="L255" i="2" s="1"/>
  <c r="F70" i="2"/>
  <c r="G282" i="2"/>
  <c r="H327" i="2"/>
  <c r="G360" i="2"/>
  <c r="G392" i="2"/>
  <c r="F279" i="2"/>
  <c r="F342" i="2"/>
  <c r="H294" i="2"/>
  <c r="H334" i="2"/>
  <c r="H366" i="2"/>
  <c r="I366" i="2" s="1"/>
  <c r="J366" i="2" s="1"/>
  <c r="L366" i="2" s="1"/>
  <c r="H331" i="2"/>
  <c r="H394" i="2"/>
  <c r="H430" i="2"/>
  <c r="H466" i="2"/>
  <c r="H498" i="2"/>
  <c r="F291" i="2"/>
  <c r="H416" i="2"/>
  <c r="I416" i="2" s="1"/>
  <c r="J416" i="2" s="1"/>
  <c r="L416" i="2" s="1"/>
  <c r="G453" i="2"/>
  <c r="I453" i="2" s="1"/>
  <c r="J453" i="2" s="1"/>
  <c r="L453" i="2" s="1"/>
  <c r="G485" i="2"/>
  <c r="G517" i="2"/>
  <c r="F445" i="2"/>
  <c r="G428" i="2"/>
  <c r="H465" i="2"/>
  <c r="I465" i="2" s="1"/>
  <c r="G516" i="2"/>
  <c r="G318" i="2"/>
  <c r="G378" i="2"/>
  <c r="I378" i="2" s="1"/>
  <c r="G418" i="2"/>
  <c r="G458" i="2"/>
  <c r="G490" i="2"/>
  <c r="F270" i="2"/>
  <c r="H445" i="2"/>
  <c r="I445" i="2" s="1"/>
  <c r="H477" i="2"/>
  <c r="H509" i="2"/>
  <c r="F430" i="2"/>
  <c r="I430" i="2" s="1"/>
  <c r="J430" i="2" s="1"/>
  <c r="L430" i="2" s="1"/>
  <c r="G417" i="2"/>
  <c r="H452" i="2"/>
  <c r="G497" i="2"/>
  <c r="G355" i="2"/>
  <c r="F481" i="2"/>
  <c r="G375" i="2"/>
  <c r="G361" i="2"/>
  <c r="G68" i="2"/>
  <c r="F110" i="2"/>
  <c r="F487" i="2"/>
  <c r="H329" i="2"/>
  <c r="F196" i="2"/>
  <c r="H277" i="2"/>
  <c r="H405" i="2"/>
  <c r="I405" i="2" s="1"/>
  <c r="J405" i="2" s="1"/>
  <c r="L405" i="2" s="1"/>
  <c r="G69" i="2"/>
  <c r="F105" i="2"/>
  <c r="I105" i="2" s="1"/>
  <c r="J105" i="2" s="1"/>
  <c r="L105" i="2" s="1"/>
  <c r="G325" i="2"/>
  <c r="H391" i="2"/>
  <c r="F203" i="2"/>
  <c r="F253" i="2"/>
  <c r="H387" i="2"/>
  <c r="G59" i="2"/>
  <c r="G324" i="2"/>
  <c r="G85" i="2"/>
  <c r="I85" i="2" s="1"/>
  <c r="G113" i="2"/>
  <c r="G143" i="2"/>
  <c r="G169" i="2"/>
  <c r="H198" i="2"/>
  <c r="G215" i="2"/>
  <c r="H238" i="2"/>
  <c r="H254" i="2"/>
  <c r="G287" i="2"/>
  <c r="H368" i="2"/>
  <c r="F264" i="2"/>
  <c r="H267" i="2"/>
  <c r="H80" i="2"/>
  <c r="H93" i="2"/>
  <c r="H109" i="2"/>
  <c r="H121" i="2"/>
  <c r="H135" i="2"/>
  <c r="G148" i="2"/>
  <c r="G160" i="2"/>
  <c r="H175" i="2"/>
  <c r="G186" i="2"/>
  <c r="H201" i="2"/>
  <c r="G214" i="2"/>
  <c r="G226" i="2"/>
  <c r="I226" i="2" s="1"/>
  <c r="J226" i="2" s="1"/>
  <c r="L226" i="2" s="1"/>
  <c r="G240" i="2"/>
  <c r="I240" i="2" s="1"/>
  <c r="H251" i="2"/>
  <c r="G74" i="2"/>
  <c r="H319" i="2"/>
  <c r="G372" i="2"/>
  <c r="F287" i="2"/>
  <c r="F374" i="2"/>
  <c r="I374" i="2" s="1"/>
  <c r="J374" i="2" s="1"/>
  <c r="L374" i="2" s="1"/>
  <c r="G307" i="2"/>
  <c r="H362" i="2"/>
  <c r="G354" i="2"/>
  <c r="H434" i="2"/>
  <c r="H482" i="2"/>
  <c r="G445" i="2"/>
  <c r="H496" i="2"/>
  <c r="G436" i="2"/>
  <c r="G508" i="2"/>
  <c r="F506" i="2"/>
  <c r="I506" i="2" s="1"/>
  <c r="J506" i="2" s="1"/>
  <c r="L506" i="2" s="1"/>
  <c r="G382" i="2"/>
  <c r="G438" i="2"/>
  <c r="G498" i="2"/>
  <c r="F324" i="2"/>
  <c r="G456" i="2"/>
  <c r="I456" i="2" s="1"/>
  <c r="J456" i="2" s="1"/>
  <c r="L456" i="2" s="1"/>
  <c r="G512" i="2"/>
  <c r="G449" i="2"/>
  <c r="H508" i="2"/>
  <c r="H505" i="2"/>
  <c r="F514" i="2"/>
  <c r="H413" i="2"/>
  <c r="F400" i="2"/>
  <c r="H146" i="2"/>
  <c r="G223" i="2"/>
  <c r="I223" i="2" s="1"/>
  <c r="J223" i="2" s="1"/>
  <c r="L223" i="2" s="1"/>
  <c r="G257" i="2"/>
  <c r="H376" i="2"/>
  <c r="I376" i="2" s="1"/>
  <c r="J376" i="2" s="1"/>
  <c r="L376" i="2" s="1"/>
  <c r="H71" i="2"/>
  <c r="H97" i="2"/>
  <c r="G126" i="2"/>
  <c r="H151" i="2"/>
  <c r="H177" i="2"/>
  <c r="H203" i="2"/>
  <c r="G230" i="2"/>
  <c r="I230" i="2" s="1"/>
  <c r="J230" i="2" s="1"/>
  <c r="L230" i="2" s="1"/>
  <c r="G256" i="2"/>
  <c r="I256" i="2" s="1"/>
  <c r="G336" i="2"/>
  <c r="G315" i="2"/>
  <c r="H390" i="2"/>
  <c r="H502" i="2"/>
  <c r="G461" i="2"/>
  <c r="H512" i="2"/>
  <c r="F496" i="2"/>
  <c r="I496" i="2" s="1"/>
  <c r="J496" i="2" s="1"/>
  <c r="L496" i="2" s="1"/>
  <c r="G351" i="2"/>
  <c r="G394" i="2"/>
  <c r="G506" i="2"/>
  <c r="G472" i="2"/>
  <c r="G347" i="2"/>
  <c r="G391" i="2"/>
  <c r="I391" i="2" s="1"/>
  <c r="J391" i="2" s="1"/>
  <c r="L391" i="2" s="1"/>
  <c r="F341" i="2"/>
  <c r="H292" i="2"/>
  <c r="G181" i="2"/>
  <c r="I181" i="2" s="1"/>
  <c r="J181" i="2" s="1"/>
  <c r="L181" i="2" s="1"/>
  <c r="G227" i="2"/>
  <c r="H246" i="2"/>
  <c r="H336" i="2"/>
  <c r="F328" i="2"/>
  <c r="H101" i="2"/>
  <c r="G116" i="2"/>
  <c r="G142" i="2"/>
  <c r="I142" i="2" s="1"/>
  <c r="J142" i="2" s="1"/>
  <c r="L142" i="2" s="1"/>
  <c r="H181" i="2"/>
  <c r="G208" i="2"/>
  <c r="H233" i="2"/>
  <c r="H287" i="2"/>
  <c r="G400" i="2"/>
  <c r="H338" i="2"/>
  <c r="H402" i="2"/>
  <c r="G421" i="2"/>
  <c r="F347" i="2"/>
  <c r="I347" i="2" s="1"/>
  <c r="J347" i="2" s="1"/>
  <c r="L347" i="2" s="1"/>
  <c r="G383" i="2"/>
  <c r="G410" i="2"/>
  <c r="H429" i="2"/>
  <c r="F367" i="2"/>
  <c r="G481" i="2"/>
  <c r="H369" i="2"/>
  <c r="G313" i="2"/>
  <c r="I313" i="2" s="1"/>
  <c r="J313" i="2" s="1"/>
  <c r="L313" i="2" s="1"/>
  <c r="F54" i="2"/>
  <c r="H515" i="2"/>
  <c r="F200" i="2"/>
  <c r="H285" i="2"/>
  <c r="F409" i="2"/>
  <c r="G73" i="2"/>
  <c r="F113" i="2"/>
  <c r="G357" i="2"/>
  <c r="I357" i="2" s="1"/>
  <c r="H407" i="2"/>
  <c r="F155" i="2"/>
  <c r="F205" i="2"/>
  <c r="H395" i="2"/>
  <c r="H60" i="2"/>
  <c r="G328" i="2"/>
  <c r="H86" i="2"/>
  <c r="I86" i="2" s="1"/>
  <c r="J86" i="2" s="1"/>
  <c r="L86" i="2" s="1"/>
  <c r="G117" i="2"/>
  <c r="G145" i="2"/>
  <c r="I145" i="2" s="1"/>
  <c r="J145" i="2" s="1"/>
  <c r="L145" i="2" s="1"/>
  <c r="H170" i="2"/>
  <c r="G199" i="2"/>
  <c r="G221" i="2"/>
  <c r="G239" i="2"/>
  <c r="H256" i="2"/>
  <c r="H290" i="2"/>
  <c r="H372" i="2"/>
  <c r="H63" i="2"/>
  <c r="H83" i="2"/>
  <c r="G94" i="2"/>
  <c r="G110" i="2"/>
  <c r="G124" i="2"/>
  <c r="G136" i="2"/>
  <c r="G150" i="2"/>
  <c r="H161" i="2"/>
  <c r="G176" i="2"/>
  <c r="I176" i="2" s="1"/>
  <c r="J176" i="2" s="1"/>
  <c r="L176" i="2" s="1"/>
  <c r="H189" i="2"/>
  <c r="G202" i="2"/>
  <c r="G216" i="2"/>
  <c r="H227" i="2"/>
  <c r="H241" i="2"/>
  <c r="G254" i="2"/>
  <c r="H263" i="2"/>
  <c r="I263" i="2" s="1"/>
  <c r="J263" i="2" s="1"/>
  <c r="L263" i="2" s="1"/>
  <c r="G330" i="2"/>
  <c r="G376" i="2"/>
  <c r="F398" i="2"/>
  <c r="H310" i="2"/>
  <c r="H275" i="2"/>
  <c r="G362" i="2"/>
  <c r="H438" i="2"/>
  <c r="H494" i="2"/>
  <c r="F307" i="2"/>
  <c r="I307" i="2" s="1"/>
  <c r="J307" i="2" s="1"/>
  <c r="L307" i="2" s="1"/>
  <c r="H456" i="2"/>
  <c r="G501" i="2"/>
  <c r="F411" i="2"/>
  <c r="H441" i="2"/>
  <c r="G335" i="2"/>
  <c r="G270" i="2"/>
  <c r="I270" i="2" s="1"/>
  <c r="G390" i="2"/>
  <c r="G454" i="2"/>
  <c r="I454" i="2" s="1"/>
  <c r="J454" i="2" s="1"/>
  <c r="L454" i="2" s="1"/>
  <c r="G502" i="2"/>
  <c r="G416" i="2"/>
  <c r="H461" i="2"/>
  <c r="H517" i="2"/>
  <c r="G457" i="2"/>
  <c r="I457" i="2" s="1"/>
  <c r="J457" i="2" s="1"/>
  <c r="L457" i="2" s="1"/>
  <c r="G513" i="2"/>
  <c r="I513" i="2" s="1"/>
  <c r="F433" i="2"/>
  <c r="G359" i="2"/>
  <c r="H52" i="2"/>
  <c r="G281" i="2"/>
  <c r="G269" i="2"/>
  <c r="H361" i="2"/>
  <c r="F142" i="2"/>
  <c r="F204" i="2"/>
  <c r="H293" i="2"/>
  <c r="I293" i="2" s="1"/>
  <c r="F53" i="2"/>
  <c r="F119" i="2"/>
  <c r="G373" i="2"/>
  <c r="H427" i="2"/>
  <c r="F157" i="2"/>
  <c r="I157" i="2" s="1"/>
  <c r="F211" i="2"/>
  <c r="H61" i="2"/>
  <c r="G332" i="2"/>
  <c r="G89" i="2"/>
  <c r="G119" i="2"/>
  <c r="G171" i="2"/>
  <c r="H200" i="2"/>
  <c r="H240" i="2"/>
  <c r="G311" i="2"/>
  <c r="I311" i="2" s="1"/>
  <c r="J311" i="2" s="1"/>
  <c r="L311" i="2" s="1"/>
  <c r="F312" i="2"/>
  <c r="G84" i="2"/>
  <c r="H111" i="2"/>
  <c r="I111" i="2" s="1"/>
  <c r="J111" i="2" s="1"/>
  <c r="L111" i="2" s="1"/>
  <c r="H137" i="2"/>
  <c r="G164" i="2"/>
  <c r="G192" i="2"/>
  <c r="H217" i="2"/>
  <c r="G242" i="2"/>
  <c r="G266" i="2"/>
  <c r="G388" i="2"/>
  <c r="I388" i="2" s="1"/>
  <c r="J388" i="2" s="1"/>
  <c r="L388" i="2" s="1"/>
  <c r="G267" i="2"/>
  <c r="H283" i="2"/>
  <c r="H442" i="2"/>
  <c r="F310" i="2"/>
  <c r="F416" i="2"/>
  <c r="G444" i="2"/>
  <c r="G310" i="2"/>
  <c r="I310" i="2" s="1"/>
  <c r="J310" i="2" s="1"/>
  <c r="L310" i="2" s="1"/>
  <c r="G462" i="2"/>
  <c r="I462" i="2" s="1"/>
  <c r="J462" i="2" s="1"/>
  <c r="L462" i="2" s="1"/>
  <c r="H421" i="2"/>
  <c r="G465" i="2"/>
  <c r="F441" i="2"/>
  <c r="G52" i="2"/>
  <c r="F81" i="2"/>
  <c r="H304" i="2"/>
  <c r="H153" i="2"/>
  <c r="G194" i="2"/>
  <c r="G246" i="2"/>
  <c r="G344" i="2"/>
  <c r="G275" i="2"/>
  <c r="H299" i="2"/>
  <c r="H462" i="2"/>
  <c r="G469" i="2"/>
  <c r="G468" i="2"/>
  <c r="I468" i="2" s="1"/>
  <c r="J468" i="2" s="1"/>
  <c r="L468" i="2" s="1"/>
  <c r="G334" i="2"/>
  <c r="G470" i="2"/>
  <c r="I470" i="2" s="1"/>
  <c r="J470" i="2" s="1"/>
  <c r="L470" i="2" s="1"/>
  <c r="H485" i="2"/>
  <c r="F446" i="2"/>
  <c r="G371" i="2"/>
  <c r="G435" i="2"/>
  <c r="F84" i="2"/>
  <c r="G479" i="2"/>
  <c r="I479" i="2" s="1"/>
  <c r="J479" i="2" s="1"/>
  <c r="L479" i="2" s="1"/>
  <c r="G265" i="2"/>
  <c r="F116" i="2"/>
  <c r="I116" i="2" s="1"/>
  <c r="J116" i="2" s="1"/>
  <c r="L116" i="2" s="1"/>
  <c r="G317" i="2"/>
  <c r="H377" i="2"/>
  <c r="F208" i="2"/>
  <c r="H301" i="2"/>
  <c r="H439" i="2"/>
  <c r="I439" i="2" s="1"/>
  <c r="J439" i="2" s="1"/>
  <c r="L439" i="2" s="1"/>
  <c r="F57" i="2"/>
  <c r="H273" i="2"/>
  <c r="I273" i="2" s="1"/>
  <c r="J273" i="2" s="1"/>
  <c r="L273" i="2" s="1"/>
  <c r="G389" i="2"/>
  <c r="I389" i="2" s="1"/>
  <c r="J389" i="2" s="1"/>
  <c r="L389" i="2" s="1"/>
  <c r="F431" i="2"/>
  <c r="F163" i="2"/>
  <c r="I163" i="2" s="1"/>
  <c r="F215" i="2"/>
  <c r="H403" i="2"/>
  <c r="H65" i="2"/>
  <c r="G78" i="2"/>
  <c r="H92" i="2"/>
  <c r="H120" i="2"/>
  <c r="G147" i="2"/>
  <c r="H172" i="2"/>
  <c r="G203" i="2"/>
  <c r="H224" i="2"/>
  <c r="H244" i="2"/>
  <c r="I244" i="2" s="1"/>
  <c r="J244" i="2" s="1"/>
  <c r="L244" i="2" s="1"/>
  <c r="G259" i="2"/>
  <c r="H322" i="2"/>
  <c r="H380" i="2"/>
  <c r="H288" i="2"/>
  <c r="H85" i="2"/>
  <c r="G100" i="2"/>
  <c r="G112" i="2"/>
  <c r="H127" i="2"/>
  <c r="G140" i="2"/>
  <c r="G152" i="2"/>
  <c r="I152" i="2" s="1"/>
  <c r="J152" i="2" s="1"/>
  <c r="L152" i="2" s="1"/>
  <c r="G166" i="2"/>
  <c r="I166" i="2" s="1"/>
  <c r="G178" i="2"/>
  <c r="H193" i="2"/>
  <c r="G206" i="2"/>
  <c r="G218" i="2"/>
  <c r="G232" i="2"/>
  <c r="I232" i="2" s="1"/>
  <c r="J232" i="2" s="1"/>
  <c r="L232" i="2" s="1"/>
  <c r="H243" i="2"/>
  <c r="I243" i="2" s="1"/>
  <c r="J243" i="2" s="1"/>
  <c r="L243" i="2" s="1"/>
  <c r="H257" i="2"/>
  <c r="H279" i="2"/>
  <c r="I279" i="2" s="1"/>
  <c r="J279" i="2" s="1"/>
  <c r="L279" i="2" s="1"/>
  <c r="G340" i="2"/>
  <c r="G396" i="2"/>
  <c r="F311" i="2"/>
  <c r="H270" i="2"/>
  <c r="G331" i="2"/>
  <c r="I331" i="2" s="1"/>
  <c r="J331" i="2" s="1"/>
  <c r="L331" i="2" s="1"/>
  <c r="H291" i="2"/>
  <c r="H398" i="2"/>
  <c r="H446" i="2"/>
  <c r="I446" i="2" s="1"/>
  <c r="J446" i="2" s="1"/>
  <c r="L446" i="2" s="1"/>
  <c r="H506" i="2"/>
  <c r="H464" i="2"/>
  <c r="F422" i="2"/>
  <c r="H457" i="2"/>
  <c r="G367" i="2"/>
  <c r="I367" i="2" s="1"/>
  <c r="J367" i="2" s="1"/>
  <c r="L367" i="2" s="1"/>
  <c r="G326" i="2"/>
  <c r="G398" i="2"/>
  <c r="I398" i="2" s="1"/>
  <c r="J398" i="2" s="1"/>
  <c r="L398" i="2" s="1"/>
  <c r="G466" i="2"/>
  <c r="G424" i="2"/>
  <c r="G480" i="2"/>
  <c r="F440" i="2"/>
  <c r="G473" i="2"/>
  <c r="G363" i="2"/>
  <c r="I363" i="2" s="1"/>
  <c r="J363" i="2" s="1"/>
  <c r="L363" i="2" s="1"/>
  <c r="G407" i="2"/>
  <c r="F52" i="2"/>
  <c r="G451" i="2"/>
  <c r="I451" i="2" s="1"/>
  <c r="J451" i="2" s="1"/>
  <c r="L451" i="2" s="1"/>
  <c r="G447" i="2"/>
  <c r="F447" i="2"/>
  <c r="F230" i="2"/>
  <c r="H349" i="2"/>
  <c r="H503" i="2"/>
  <c r="H383" i="2"/>
  <c r="H62" i="2"/>
  <c r="F179" i="2"/>
  <c r="I179" i="2" s="1"/>
  <c r="F231" i="2"/>
  <c r="I231" i="2" s="1"/>
  <c r="F336" i="2"/>
  <c r="G268" i="2"/>
  <c r="G101" i="2"/>
  <c r="G129" i="2"/>
  <c r="G155" i="2"/>
  <c r="I155" i="2" s="1"/>
  <c r="G207" i="2"/>
  <c r="G261" i="2"/>
  <c r="H392" i="2"/>
  <c r="G86" i="2"/>
  <c r="G128" i="2"/>
  <c r="H167" i="2"/>
  <c r="H219" i="2"/>
  <c r="G258" i="2"/>
  <c r="H510" i="2"/>
  <c r="I510" i="2" s="1"/>
  <c r="F509" i="2"/>
  <c r="I509" i="2" s="1"/>
  <c r="J509" i="2" s="1"/>
  <c r="L509" i="2" s="1"/>
  <c r="H420" i="2"/>
  <c r="F93" i="2"/>
  <c r="F273" i="2"/>
  <c r="F217" i="2"/>
  <c r="F114" i="2"/>
  <c r="F118" i="2"/>
  <c r="I118" i="2" s="1"/>
  <c r="J118" i="2" s="1"/>
  <c r="L118" i="2" s="1"/>
  <c r="F224" i="2"/>
  <c r="F283" i="2"/>
  <c r="I283" i="2" s="1"/>
  <c r="J283" i="2" s="1"/>
  <c r="L283" i="2" s="1"/>
  <c r="F108" i="2"/>
  <c r="F288" i="2"/>
  <c r="F182" i="2"/>
  <c r="F475" i="2"/>
  <c r="F349" i="2"/>
  <c r="F256" i="2"/>
  <c r="F449" i="2"/>
  <c r="I449" i="2" s="1"/>
  <c r="J449" i="2" s="1"/>
  <c r="L449" i="2" s="1"/>
  <c r="G387" i="2"/>
  <c r="I387" i="2" s="1"/>
  <c r="J387" i="2" s="1"/>
  <c r="L387" i="2" s="1"/>
  <c r="G488" i="2"/>
  <c r="F512" i="2"/>
  <c r="H478" i="2"/>
  <c r="H323" i="2"/>
  <c r="G298" i="2"/>
  <c r="G210" i="2"/>
  <c r="I210" i="2" s="1"/>
  <c r="J210" i="2" s="1"/>
  <c r="L210" i="2" s="1"/>
  <c r="H143" i="2"/>
  <c r="I143" i="2" s="1"/>
  <c r="J143" i="2" s="1"/>
  <c r="L143" i="2" s="1"/>
  <c r="H103" i="2"/>
  <c r="H232" i="2"/>
  <c r="H102" i="2"/>
  <c r="F187" i="2"/>
  <c r="I187" i="2" s="1"/>
  <c r="G54" i="2"/>
  <c r="F494" i="2"/>
  <c r="F300" i="2"/>
  <c r="I300" i="2" s="1"/>
  <c r="J300" i="2" s="1"/>
  <c r="L300" i="2" s="1"/>
  <c r="F259" i="2"/>
  <c r="F265" i="2"/>
  <c r="F335" i="2"/>
  <c r="F403" i="2"/>
  <c r="F407" i="2"/>
  <c r="F121" i="2"/>
  <c r="F498" i="2"/>
  <c r="I498" i="2" s="1"/>
  <c r="F472" i="2"/>
  <c r="I472" i="2" s="1"/>
  <c r="J472" i="2" s="1"/>
  <c r="L472" i="2" s="1"/>
  <c r="H453" i="2"/>
  <c r="G474" i="2"/>
  <c r="I474" i="2" s="1"/>
  <c r="J474" i="2" s="1"/>
  <c r="L474" i="2" s="1"/>
  <c r="F474" i="2"/>
  <c r="H480" i="2"/>
  <c r="H474" i="2"/>
  <c r="H350" i="2"/>
  <c r="F350" i="2"/>
  <c r="H295" i="2"/>
  <c r="I295" i="2" s="1"/>
  <c r="G238" i="2"/>
  <c r="I238" i="2" s="1"/>
  <c r="H209" i="2"/>
  <c r="H169" i="2"/>
  <c r="I169" i="2" s="1"/>
  <c r="G134" i="2"/>
  <c r="G102" i="2"/>
  <c r="F394" i="2"/>
  <c r="H274" i="2"/>
  <c r="G229" i="2"/>
  <c r="G159" i="2"/>
  <c r="H324" i="2"/>
  <c r="F467" i="2"/>
  <c r="F185" i="2"/>
  <c r="F452" i="2"/>
  <c r="H53" i="2"/>
  <c r="F164" i="2"/>
  <c r="H385" i="2"/>
  <c r="F466" i="2"/>
  <c r="G505" i="2"/>
  <c r="I505" i="2" s="1"/>
  <c r="J505" i="2" s="1"/>
  <c r="L505" i="2" s="1"/>
  <c r="F453" i="2"/>
  <c r="G448" i="2"/>
  <c r="G434" i="2"/>
  <c r="F426" i="2"/>
  <c r="F461" i="2"/>
  <c r="H432" i="2"/>
  <c r="I432" i="2" s="1"/>
  <c r="H470" i="2"/>
  <c r="H346" i="2"/>
  <c r="G290" i="2"/>
  <c r="H235" i="2"/>
  <c r="G200" i="2"/>
  <c r="G168" i="2"/>
  <c r="G132" i="2"/>
  <c r="G92" i="2"/>
  <c r="F338" i="2"/>
  <c r="G271" i="2"/>
  <c r="I271" i="2" s="1"/>
  <c r="J271" i="2" s="1"/>
  <c r="L271" i="2" s="1"/>
  <c r="H214" i="2"/>
  <c r="H156" i="2"/>
  <c r="H316" i="2"/>
  <c r="H355" i="2"/>
  <c r="F183" i="2"/>
  <c r="H415" i="2"/>
  <c r="H373" i="2"/>
  <c r="F94" i="2"/>
  <c r="I94" i="2" s="1"/>
  <c r="J94" i="2" s="1"/>
  <c r="L94" i="2" s="1"/>
  <c r="I278" i="2"/>
  <c r="I83" i="2"/>
  <c r="F261" i="2"/>
  <c r="I261" i="2" s="1"/>
  <c r="J261" i="2" s="1"/>
  <c r="L261" i="2" s="1"/>
  <c r="F351" i="2"/>
  <c r="I351" i="2" s="1"/>
  <c r="J351" i="2" s="1"/>
  <c r="L351" i="2" s="1"/>
  <c r="F458" i="2"/>
  <c r="F63" i="2"/>
  <c r="F371" i="2"/>
  <c r="F357" i="2"/>
  <c r="F330" i="2"/>
  <c r="F147" i="2"/>
  <c r="F424" i="2"/>
  <c r="F438" i="2"/>
  <c r="I438" i="2" s="1"/>
  <c r="F92" i="2"/>
  <c r="F193" i="2"/>
  <c r="I193" i="2" s="1"/>
  <c r="J193" i="2" s="1"/>
  <c r="L193" i="2" s="1"/>
  <c r="F485" i="2"/>
  <c r="G486" i="2"/>
  <c r="H488" i="2"/>
  <c r="F358" i="2"/>
  <c r="G248" i="2"/>
  <c r="G172" i="2"/>
  <c r="F410" i="2"/>
  <c r="G161" i="2"/>
  <c r="H66" i="2"/>
  <c r="F170" i="2"/>
  <c r="F486" i="2"/>
  <c r="F295" i="2"/>
  <c r="F132" i="2"/>
  <c r="I132" i="2" s="1"/>
  <c r="J132" i="2" s="1"/>
  <c r="L132" i="2" s="1"/>
  <c r="F160" i="2"/>
  <c r="F267" i="2"/>
  <c r="F425" i="2"/>
  <c r="I425" i="2" s="1"/>
  <c r="F58" i="2"/>
  <c r="F320" i="2"/>
  <c r="G379" i="2"/>
  <c r="F464" i="2"/>
  <c r="F434" i="2"/>
  <c r="I434" i="2" s="1"/>
  <c r="J434" i="2" s="1"/>
  <c r="L434" i="2" s="1"/>
  <c r="H500" i="2"/>
  <c r="F399" i="2"/>
  <c r="G440" i="2"/>
  <c r="G426" i="2"/>
  <c r="G484" i="2"/>
  <c r="F454" i="2"/>
  <c r="G429" i="2"/>
  <c r="H426" i="2"/>
  <c r="I426" i="2" s="1"/>
  <c r="J426" i="2" s="1"/>
  <c r="L426" i="2" s="1"/>
  <c r="H342" i="2"/>
  <c r="I342" i="2" s="1"/>
  <c r="J342" i="2" s="1"/>
  <c r="L342" i="2" s="1"/>
  <c r="G408" i="2"/>
  <c r="G66" i="2"/>
  <c r="I66" i="2" s="1"/>
  <c r="J66" i="2" s="1"/>
  <c r="L66" i="2" s="1"/>
  <c r="G234" i="2"/>
  <c r="G198" i="2"/>
  <c r="H159" i="2"/>
  <c r="H129" i="2"/>
  <c r="H91" i="2"/>
  <c r="H412" i="2"/>
  <c r="G70" i="2"/>
  <c r="G213" i="2"/>
  <c r="H134" i="2"/>
  <c r="H308" i="2"/>
  <c r="F344" i="2"/>
  <c r="F135" i="2"/>
  <c r="H399" i="2"/>
  <c r="F369" i="2"/>
  <c r="I369" i="2" s="1"/>
  <c r="J369" i="2" s="1"/>
  <c r="L369" i="2" s="1"/>
  <c r="H507" i="2"/>
  <c r="I507" i="2" s="1"/>
  <c r="J507" i="2" s="1"/>
  <c r="L507" i="2" s="1"/>
  <c r="F90" i="2"/>
  <c r="I90" i="2" s="1"/>
  <c r="J90" i="2" s="1"/>
  <c r="L90" i="2" s="1"/>
  <c r="H497" i="2"/>
  <c r="H492" i="2"/>
  <c r="F391" i="2"/>
  <c r="F299" i="2"/>
  <c r="G422" i="2"/>
  <c r="I422" i="2" s="1"/>
  <c r="H481" i="2"/>
  <c r="H424" i="2"/>
  <c r="I424" i="2" s="1"/>
  <c r="J424" i="2" s="1"/>
  <c r="L424" i="2" s="1"/>
  <c r="H410" i="2"/>
  <c r="G299" i="2"/>
  <c r="G404" i="2"/>
  <c r="G262" i="2"/>
  <c r="H225" i="2"/>
  <c r="H195" i="2"/>
  <c r="G158" i="2"/>
  <c r="I158" i="2" s="1"/>
  <c r="J158" i="2" s="1"/>
  <c r="L158" i="2" s="1"/>
  <c r="G120" i="2"/>
  <c r="H89" i="2"/>
  <c r="H408" i="2"/>
  <c r="G249" i="2"/>
  <c r="G211" i="2"/>
  <c r="G131" i="2"/>
  <c r="G292" i="2"/>
  <c r="H339" i="2"/>
  <c r="F133" i="2"/>
  <c r="F87" i="2"/>
  <c r="I87" i="2" s="1"/>
  <c r="J87" i="2" s="1"/>
  <c r="L87" i="2" s="1"/>
  <c r="H491" i="2"/>
  <c r="I491" i="2" s="1"/>
  <c r="J491" i="2" s="1"/>
  <c r="L491" i="2" s="1"/>
  <c r="G369" i="2"/>
  <c r="F191" i="2"/>
  <c r="I191" i="2" s="1"/>
  <c r="J191" i="2" s="1"/>
  <c r="L191" i="2" s="1"/>
  <c r="F65" i="2"/>
  <c r="F303" i="2"/>
  <c r="I303" i="2" s="1"/>
  <c r="J303" i="2" s="1"/>
  <c r="L303" i="2" s="1"/>
  <c r="F326" i="2"/>
  <c r="F138" i="2"/>
  <c r="F375" i="2"/>
  <c r="F177" i="2"/>
  <c r="F334" i="2"/>
  <c r="I334" i="2" s="1"/>
  <c r="J334" i="2" s="1"/>
  <c r="L334" i="2" s="1"/>
  <c r="F365" i="2"/>
  <c r="I365" i="2" s="1"/>
  <c r="J365" i="2" s="1"/>
  <c r="L365" i="2" s="1"/>
  <c r="F213" i="2"/>
  <c r="I213" i="2" s="1"/>
  <c r="J213" i="2" s="1"/>
  <c r="L213" i="2" s="1"/>
  <c r="F109" i="2"/>
  <c r="I109" i="2" s="1"/>
  <c r="J109" i="2" s="1"/>
  <c r="L109" i="2" s="1"/>
  <c r="F418" i="2"/>
  <c r="F456" i="2"/>
  <c r="F490" i="2"/>
  <c r="H340" i="2"/>
  <c r="H489" i="2"/>
  <c r="I489" i="2" s="1"/>
  <c r="J489" i="2" s="1"/>
  <c r="L489" i="2" s="1"/>
  <c r="G433" i="2"/>
  <c r="F383" i="2"/>
  <c r="I383" i="2" s="1"/>
  <c r="J383" i="2" s="1"/>
  <c r="L383" i="2" s="1"/>
  <c r="F292" i="2"/>
  <c r="I292" i="2" s="1"/>
  <c r="J292" i="2" s="1"/>
  <c r="L292" i="2" s="1"/>
  <c r="G374" i="2"/>
  <c r="H473" i="2"/>
  <c r="H406" i="2"/>
  <c r="G291" i="2"/>
  <c r="G368" i="2"/>
  <c r="H259" i="2"/>
  <c r="I259" i="2" s="1"/>
  <c r="J259" i="2" s="1"/>
  <c r="L259" i="2" s="1"/>
  <c r="G224" i="2"/>
  <c r="I224" i="2" s="1"/>
  <c r="H185" i="2"/>
  <c r="I185" i="2" s="1"/>
  <c r="J185" i="2" s="1"/>
  <c r="L185" i="2" s="1"/>
  <c r="G156" i="2"/>
  <c r="H119" i="2"/>
  <c r="H328" i="2"/>
  <c r="H404" i="2"/>
  <c r="H248" i="2"/>
  <c r="H188" i="2"/>
  <c r="H130" i="2"/>
  <c r="I130" i="2" s="1"/>
  <c r="J130" i="2" s="1"/>
  <c r="L130" i="2" s="1"/>
  <c r="G288" i="2"/>
  <c r="I288" i="2" s="1"/>
  <c r="J288" i="2" s="1"/>
  <c r="L288" i="2" s="1"/>
  <c r="F237" i="2"/>
  <c r="F129" i="2"/>
  <c r="H475" i="2"/>
  <c r="G419" i="2"/>
  <c r="F428" i="2"/>
  <c r="I428" i="2" s="1"/>
  <c r="J428" i="2" s="1"/>
  <c r="L428" i="2" s="1"/>
  <c r="F480" i="2"/>
  <c r="I480" i="2" s="1"/>
  <c r="J480" i="2" s="1"/>
  <c r="L480" i="2" s="1"/>
  <c r="F390" i="2"/>
  <c r="I390" i="2" s="1"/>
  <c r="J390" i="2" s="1"/>
  <c r="L390" i="2" s="1"/>
  <c r="F150" i="2"/>
  <c r="I150" i="2" s="1"/>
  <c r="J150" i="2" s="1"/>
  <c r="L150" i="2" s="1"/>
  <c r="F397" i="2"/>
  <c r="F352" i="2"/>
  <c r="F245" i="2"/>
  <c r="F124" i="2"/>
  <c r="F225" i="2"/>
  <c r="F478" i="2"/>
  <c r="I478" i="2" s="1"/>
  <c r="J478" i="2" s="1"/>
  <c r="L478" i="2" s="1"/>
  <c r="H330" i="2"/>
  <c r="F266" i="2"/>
  <c r="F202" i="2"/>
  <c r="F206" i="2"/>
  <c r="F123" i="2"/>
  <c r="F500" i="2"/>
  <c r="F420" i="2"/>
  <c r="F356" i="2"/>
  <c r="I356" i="2" s="1"/>
  <c r="J356" i="2" s="1"/>
  <c r="L356" i="2" s="1"/>
  <c r="F167" i="2"/>
  <c r="F345" i="2"/>
  <c r="I345" i="2" s="1"/>
  <c r="J345" i="2" s="1"/>
  <c r="L345" i="2" s="1"/>
  <c r="F106" i="2"/>
  <c r="F395" i="2"/>
  <c r="F337" i="2"/>
  <c r="F173" i="2"/>
  <c r="I173" i="2" s="1"/>
  <c r="F429" i="2"/>
  <c r="I429" i="2" s="1"/>
  <c r="J429" i="2" s="1"/>
  <c r="L429" i="2" s="1"/>
  <c r="F246" i="2"/>
  <c r="I246" i="2" s="1"/>
  <c r="J246" i="2" s="1"/>
  <c r="L246" i="2" s="1"/>
  <c r="F482" i="2"/>
  <c r="I482" i="2" s="1"/>
  <c r="J482" i="2" s="1"/>
  <c r="L482" i="2" s="1"/>
  <c r="F277" i="2"/>
  <c r="I277" i="2" s="1"/>
  <c r="J277" i="2" s="1"/>
  <c r="L277" i="2" s="1"/>
  <c r="F382" i="2"/>
  <c r="F274" i="2"/>
  <c r="F364" i="2"/>
  <c r="F236" i="2"/>
  <c r="F455" i="2"/>
  <c r="F78" i="2"/>
  <c r="I78" i="2" s="1"/>
  <c r="F281" i="2"/>
  <c r="I281" i="2" s="1"/>
  <c r="J281" i="2" s="1"/>
  <c r="L281" i="2" s="1"/>
  <c r="F421" i="2"/>
  <c r="I421" i="2" s="1"/>
  <c r="J421" i="2" s="1"/>
  <c r="L421" i="2" s="1"/>
  <c r="F80" i="2"/>
  <c r="F241" i="2"/>
  <c r="F111" i="2"/>
  <c r="F141" i="2"/>
  <c r="F450" i="2"/>
  <c r="F346" i="2"/>
  <c r="I346" i="2" s="1"/>
  <c r="J346" i="2" s="1"/>
  <c r="L346" i="2" s="1"/>
  <c r="F359" i="2"/>
  <c r="I359" i="2" s="1"/>
  <c r="J359" i="2" s="1"/>
  <c r="L359" i="2" s="1"/>
  <c r="F442" i="2"/>
  <c r="I442" i="2" s="1"/>
  <c r="J442" i="2" s="1"/>
  <c r="L442" i="2" s="1"/>
  <c r="F331" i="2"/>
  <c r="F243" i="2"/>
  <c r="F272" i="2"/>
  <c r="F247" i="2"/>
  <c r="F280" i="2"/>
  <c r="I280" i="2" s="1"/>
  <c r="J280" i="2" s="1"/>
  <c r="L280" i="2" s="1"/>
  <c r="F329" i="2"/>
  <c r="I329" i="2" s="1"/>
  <c r="J329" i="2" s="1"/>
  <c r="L329" i="2" s="1"/>
  <c r="F402" i="2"/>
  <c r="I402" i="2" s="1"/>
  <c r="J402" i="2" s="1"/>
  <c r="L402" i="2" s="1"/>
  <c r="F492" i="2"/>
  <c r="I492" i="2" s="1"/>
  <c r="J492" i="2" s="1"/>
  <c r="L492" i="2" s="1"/>
  <c r="F290" i="2"/>
  <c r="F64" i="2"/>
  <c r="F210" i="2"/>
  <c r="F98" i="2"/>
  <c r="F511" i="2"/>
  <c r="F146" i="2"/>
  <c r="I146" i="2" s="1"/>
  <c r="J146" i="2" s="1"/>
  <c r="L146" i="2" s="1"/>
  <c r="F315" i="2"/>
  <c r="I315" i="2" s="1"/>
  <c r="J315" i="2" s="1"/>
  <c r="L315" i="2" s="1"/>
  <c r="F140" i="2"/>
  <c r="I140" i="2" s="1"/>
  <c r="F214" i="2"/>
  <c r="F381" i="2"/>
  <c r="F493" i="2"/>
  <c r="F223" i="2"/>
  <c r="F89" i="2"/>
  <c r="F419" i="2"/>
  <c r="I419" i="2" s="1"/>
  <c r="J419" i="2" s="1"/>
  <c r="L419" i="2" s="1"/>
  <c r="F435" i="2"/>
  <c r="I435" i="2" s="1"/>
  <c r="J435" i="2" s="1"/>
  <c r="L435" i="2" s="1"/>
  <c r="F125" i="2"/>
  <c r="I125" i="2" s="1"/>
  <c r="J125" i="2" s="1"/>
  <c r="L125" i="2" s="1"/>
  <c r="F439" i="2"/>
  <c r="F305" i="2"/>
  <c r="F143" i="2"/>
  <c r="F79" i="2"/>
  <c r="F172" i="2"/>
  <c r="F127" i="2"/>
  <c r="I127" i="2" s="1"/>
  <c r="J127" i="2" s="1"/>
  <c r="L127" i="2" s="1"/>
  <c r="F413" i="2"/>
  <c r="I413" i="2" s="1"/>
  <c r="J413" i="2" s="1"/>
  <c r="L413" i="2" s="1"/>
  <c r="F384" i="2"/>
  <c r="I384" i="2" s="1"/>
  <c r="J384" i="2" s="1"/>
  <c r="L384" i="2" s="1"/>
  <c r="F257" i="2"/>
  <c r="F152" i="2"/>
  <c r="H378" i="2"/>
  <c r="H314" i="2"/>
  <c r="F186" i="2"/>
  <c r="G430" i="2"/>
  <c r="H174" i="2"/>
  <c r="F497" i="2"/>
  <c r="I497" i="2" s="1"/>
  <c r="J497" i="2" s="1"/>
  <c r="L497" i="2" s="1"/>
  <c r="H468" i="2"/>
  <c r="F55" i="2"/>
  <c r="F255" i="2"/>
  <c r="F104" i="2"/>
  <c r="F117" i="2"/>
  <c r="I117" i="2" s="1"/>
  <c r="J117" i="2" s="1"/>
  <c r="L117" i="2" s="1"/>
  <c r="F321" i="2"/>
  <c r="H448" i="2"/>
  <c r="F250" i="2"/>
  <c r="F302" i="2"/>
  <c r="F107" i="2"/>
  <c r="F468" i="2"/>
  <c r="F404" i="2"/>
  <c r="F340" i="2"/>
  <c r="I340" i="2" s="1"/>
  <c r="J340" i="2" s="1"/>
  <c r="L340" i="2" s="1"/>
  <c r="F276" i="2"/>
  <c r="F197" i="2"/>
  <c r="F175" i="2"/>
  <c r="I175" i="2" s="1"/>
  <c r="F483" i="2"/>
  <c r="F240" i="2"/>
  <c r="F216" i="2"/>
  <c r="F462" i="2"/>
  <c r="G386" i="2"/>
  <c r="G322" i="2"/>
  <c r="F258" i="2"/>
  <c r="F194" i="2"/>
  <c r="I194" i="2" s="1"/>
  <c r="J194" i="2" s="1"/>
  <c r="L194" i="2" s="1"/>
  <c r="F318" i="2"/>
  <c r="F190" i="2"/>
  <c r="G115" i="2"/>
  <c r="F505" i="2"/>
  <c r="G476" i="2"/>
  <c r="F412" i="2"/>
  <c r="F348" i="2"/>
  <c r="I348" i="2" s="1"/>
  <c r="J348" i="2" s="1"/>
  <c r="L348" i="2" s="1"/>
  <c r="F284" i="2"/>
  <c r="I284" i="2" s="1"/>
  <c r="H436" i="2"/>
  <c r="G370" i="2"/>
  <c r="F306" i="2"/>
  <c r="F242" i="2"/>
  <c r="F178" i="2"/>
  <c r="I178" i="2" s="1"/>
  <c r="J178" i="2" s="1"/>
  <c r="L178" i="2" s="1"/>
  <c r="F414" i="2"/>
  <c r="G286" i="2"/>
  <c r="I286" i="2" s="1"/>
  <c r="J286" i="2" s="1"/>
  <c r="L286" i="2" s="1"/>
  <c r="H99" i="2"/>
  <c r="F489" i="2"/>
  <c r="G450" i="2"/>
  <c r="H460" i="2"/>
  <c r="F396" i="2"/>
  <c r="F332" i="2"/>
  <c r="F298" i="2"/>
  <c r="F91" i="2"/>
  <c r="F516" i="2"/>
  <c r="I516" i="2" s="1"/>
  <c r="J516" i="2" s="1"/>
  <c r="L516" i="2" s="1"/>
  <c r="F388" i="2"/>
  <c r="F260" i="2"/>
  <c r="H318" i="2"/>
  <c r="I184" i="2"/>
  <c r="H258" i="2"/>
  <c r="G460" i="2"/>
  <c r="F448" i="2"/>
  <c r="I448" i="2" s="1"/>
  <c r="J448" i="2" s="1"/>
  <c r="L448" i="2" s="1"/>
  <c r="H450" i="2"/>
  <c r="I450" i="2" s="1"/>
  <c r="J450" i="2" s="1"/>
  <c r="L450" i="2" s="1"/>
  <c r="H386" i="2"/>
  <c r="G314" i="2"/>
  <c r="F386" i="2"/>
  <c r="H306" i="2"/>
  <c r="F322" i="2"/>
  <c r="F115" i="2"/>
  <c r="H194" i="2"/>
  <c r="H414" i="2"/>
  <c r="H370" i="2"/>
  <c r="G190" i="2"/>
  <c r="I190" i="2" s="1"/>
  <c r="J190" i="2" s="1"/>
  <c r="L190" i="2" s="1"/>
  <c r="G174" i="2"/>
  <c r="F378" i="2"/>
  <c r="F174" i="2"/>
  <c r="F460" i="2"/>
  <c r="I460" i="2" s="1"/>
  <c r="J460" i="2" s="1"/>
  <c r="L460" i="2" s="1"/>
  <c r="F314" i="2"/>
  <c r="I314" i="2" s="1"/>
  <c r="J314" i="2" s="1"/>
  <c r="L314" i="2" s="1"/>
  <c r="I248" i="2"/>
  <c r="J248" i="2" s="1"/>
  <c r="L248" i="2" s="1"/>
  <c r="I308" i="2"/>
  <c r="H302" i="2"/>
  <c r="G306" i="2"/>
  <c r="F370" i="2"/>
  <c r="I370" i="2" s="1"/>
  <c r="J370" i="2" s="1"/>
  <c r="L370" i="2" s="1"/>
  <c r="H476" i="2"/>
  <c r="G302" i="2"/>
  <c r="I302" i="2" s="1"/>
  <c r="J302" i="2" s="1"/>
  <c r="L302" i="2" s="1"/>
  <c r="I236" i="2"/>
  <c r="I204" i="2"/>
  <c r="J204" i="2" s="1"/>
  <c r="L204" i="2" s="1"/>
  <c r="I164" i="2"/>
  <c r="J164" i="2" s="1"/>
  <c r="L164" i="2" s="1"/>
  <c r="H190" i="2"/>
  <c r="G99" i="2"/>
  <c r="I99" i="2" s="1"/>
  <c r="J99" i="2" s="1"/>
  <c r="L99" i="2" s="1"/>
  <c r="H250" i="2"/>
  <c r="H186" i="2"/>
  <c r="G414" i="2"/>
  <c r="I147" i="2"/>
  <c r="H115" i="2"/>
  <c r="I115" i="2" s="1"/>
  <c r="J115" i="2" s="1"/>
  <c r="L115" i="2" s="1"/>
  <c r="H107" i="2"/>
  <c r="I202" i="2"/>
  <c r="J202" i="2" s="1"/>
  <c r="L202" i="2" s="1"/>
  <c r="I206" i="2"/>
  <c r="J206" i="2" s="1"/>
  <c r="L206" i="2" s="1"/>
  <c r="F484" i="2"/>
  <c r="I149" i="2"/>
  <c r="I113" i="2"/>
  <c r="J113" i="2" s="1"/>
  <c r="L113" i="2" s="1"/>
  <c r="I103" i="2"/>
  <c r="J103" i="2" s="1"/>
  <c r="L103" i="2" s="1"/>
  <c r="H298" i="2"/>
  <c r="H282" i="2"/>
  <c r="H266" i="2"/>
  <c r="F75" i="2"/>
  <c r="G139" i="2"/>
  <c r="G123" i="2"/>
  <c r="I123" i="2" s="1"/>
  <c r="J123" i="2" s="1"/>
  <c r="L123" i="2" s="1"/>
  <c r="G107" i="2"/>
  <c r="I107" i="2" s="1"/>
  <c r="J107" i="2" s="1"/>
  <c r="L107" i="2" s="1"/>
  <c r="G91" i="2"/>
  <c r="G75" i="2"/>
  <c r="U28" i="1"/>
  <c r="T27" i="1"/>
  <c r="I486" i="2"/>
  <c r="J486" i="2" s="1"/>
  <c r="L486" i="2" s="1"/>
  <c r="I282" i="2"/>
  <c r="J282" i="2" s="1"/>
  <c r="L282" i="2" s="1"/>
  <c r="I139" i="2"/>
  <c r="J139" i="2" s="1"/>
  <c r="L139" i="2" s="1"/>
  <c r="I372" i="2"/>
  <c r="J372" i="2" s="1"/>
  <c r="L372" i="2" s="1"/>
  <c r="I473" i="2"/>
  <c r="J473" i="2" s="1"/>
  <c r="L473" i="2" s="1"/>
  <c r="I484" i="2"/>
  <c r="J484" i="2" s="1"/>
  <c r="L484" i="2" s="1"/>
  <c r="I420" i="2"/>
  <c r="J420" i="2" s="1"/>
  <c r="L420" i="2" s="1"/>
  <c r="I494" i="2"/>
  <c r="I319" i="2"/>
  <c r="J319" i="2" s="1"/>
  <c r="L319" i="2" s="1"/>
  <c r="I404" i="2"/>
  <c r="I298" i="2"/>
  <c r="J298" i="2" s="1"/>
  <c r="L298" i="2" s="1"/>
  <c r="F436" i="2"/>
  <c r="I326" i="2"/>
  <c r="J326" i="2" s="1"/>
  <c r="L326" i="2" s="1"/>
  <c r="I294" i="2"/>
  <c r="J294" i="2" s="1"/>
  <c r="L294" i="2" s="1"/>
  <c r="I490" i="2"/>
  <c r="J490" i="2" s="1"/>
  <c r="L490" i="2" s="1"/>
  <c r="I353" i="2"/>
  <c r="I64" i="2"/>
  <c r="I73" i="2"/>
  <c r="J73" i="2" s="1"/>
  <c r="L73" i="2" s="1"/>
  <c r="I65" i="2"/>
  <c r="J65" i="2" s="1"/>
  <c r="L65" i="2" s="1"/>
  <c r="I444" i="2"/>
  <c r="I436" i="2"/>
  <c r="I403" i="2"/>
  <c r="J403" i="2" s="1"/>
  <c r="L403" i="2" s="1"/>
  <c r="I371" i="2"/>
  <c r="J371" i="2" s="1"/>
  <c r="L371" i="2" s="1"/>
  <c r="I488" i="2"/>
  <c r="I464" i="2"/>
  <c r="J464" i="2" s="1"/>
  <c r="L464" i="2" s="1"/>
  <c r="I458" i="2"/>
  <c r="J458" i="2" s="1"/>
  <c r="L458" i="2" s="1"/>
  <c r="I394" i="2"/>
  <c r="I251" i="2"/>
  <c r="I219" i="2"/>
  <c r="J219" i="2" s="1"/>
  <c r="L219" i="2" s="1"/>
  <c r="I199" i="2"/>
  <c r="I514" i="2"/>
  <c r="J514" i="2" s="1"/>
  <c r="L514" i="2" s="1"/>
  <c r="I437" i="2"/>
  <c r="J437" i="2" s="1"/>
  <c r="L437" i="2" s="1"/>
  <c r="I399" i="2"/>
  <c r="J399" i="2" s="1"/>
  <c r="L399" i="2" s="1"/>
  <c r="I512" i="2"/>
  <c r="J512" i="2" s="1"/>
  <c r="L512" i="2" s="1"/>
  <c r="I350" i="2"/>
  <c r="I418" i="2"/>
  <c r="J418" i="2" s="1"/>
  <c r="L418" i="2" s="1"/>
  <c r="I411" i="2"/>
  <c r="J411" i="2" s="1"/>
  <c r="L411" i="2" s="1"/>
  <c r="I502" i="2"/>
  <c r="J502" i="2" s="1"/>
  <c r="L502" i="2" s="1"/>
  <c r="I338" i="2"/>
  <c r="J338" i="2" s="1"/>
  <c r="L338" i="2" s="1"/>
  <c r="I406" i="2"/>
  <c r="I328" i="2"/>
  <c r="J328" i="2" s="1"/>
  <c r="L328" i="2" s="1"/>
  <c r="I264" i="2"/>
  <c r="J264" i="2" s="1"/>
  <c r="L264" i="2" s="1"/>
  <c r="I287" i="2"/>
  <c r="J287" i="2" s="1"/>
  <c r="L287" i="2" s="1"/>
  <c r="I80" i="2"/>
  <c r="I392" i="2"/>
  <c r="I336" i="2"/>
  <c r="J336" i="2" s="1"/>
  <c r="L336" i="2" s="1"/>
  <c r="I249" i="2"/>
  <c r="J249" i="2" s="1"/>
  <c r="L249" i="2" s="1"/>
  <c r="I217" i="2"/>
  <c r="J217" i="2" s="1"/>
  <c r="L217" i="2" s="1"/>
  <c r="I209" i="2"/>
  <c r="J209" i="2" s="1"/>
  <c r="L209" i="2" s="1"/>
  <c r="I197" i="2"/>
  <c r="J197" i="2" s="1"/>
  <c r="L197" i="2" s="1"/>
  <c r="I137" i="2"/>
  <c r="I129" i="2"/>
  <c r="J129" i="2" s="1"/>
  <c r="L129" i="2" s="1"/>
  <c r="I121" i="2"/>
  <c r="J121" i="2" s="1"/>
  <c r="L121" i="2" s="1"/>
  <c r="I459" i="2"/>
  <c r="J459" i="2" s="1"/>
  <c r="L459" i="2" s="1"/>
  <c r="I61" i="2"/>
  <c r="I57" i="2"/>
  <c r="J57" i="2" s="1"/>
  <c r="L57" i="2" s="1"/>
  <c r="I63" i="2"/>
  <c r="J63" i="2" s="1"/>
  <c r="L63" i="2" s="1"/>
  <c r="I262" i="2"/>
  <c r="I218" i="2"/>
  <c r="J218" i="2" s="1"/>
  <c r="L218" i="2" s="1"/>
  <c r="I198" i="2"/>
  <c r="J198" i="2" s="1"/>
  <c r="L198" i="2" s="1"/>
  <c r="I134" i="2"/>
  <c r="I126" i="2"/>
  <c r="I301" i="2"/>
  <c r="J301" i="2" s="1"/>
  <c r="L301" i="2" s="1"/>
  <c r="I274" i="2"/>
  <c r="I72" i="2"/>
  <c r="J72" i="2" s="1"/>
  <c r="L72" i="2" s="1"/>
  <c r="I320" i="2"/>
  <c r="J320" i="2" s="1"/>
  <c r="L320" i="2" s="1"/>
  <c r="I393" i="2"/>
  <c r="J393" i="2" s="1"/>
  <c r="L393" i="2" s="1"/>
  <c r="I165" i="2"/>
  <c r="J165" i="2" s="1"/>
  <c r="L165" i="2" s="1"/>
  <c r="I237" i="2"/>
  <c r="J237" i="2" s="1"/>
  <c r="L237" i="2" s="1"/>
  <c r="I333" i="2"/>
  <c r="J333" i="2" s="1"/>
  <c r="L333" i="2" s="1"/>
  <c r="I332" i="2"/>
  <c r="J332" i="2" s="1"/>
  <c r="L332" i="2" s="1"/>
  <c r="I309" i="2"/>
  <c r="J309" i="2" s="1"/>
  <c r="L309" i="2" s="1"/>
  <c r="I341" i="2"/>
  <c r="J341" i="2" s="1"/>
  <c r="L341" i="2" s="1"/>
  <c r="I272" i="2"/>
  <c r="J272" i="2" s="1"/>
  <c r="L272" i="2" s="1"/>
  <c r="I361" i="2"/>
  <c r="J361" i="2" s="1"/>
  <c r="L361" i="2" s="1"/>
  <c r="I379" i="2"/>
  <c r="J379" i="2" s="1"/>
  <c r="L379" i="2" s="1"/>
  <c r="I221" i="2"/>
  <c r="J221" i="2" s="1"/>
  <c r="L221" i="2" s="1"/>
  <c r="I317" i="2"/>
  <c r="J317" i="2" s="1"/>
  <c r="L317" i="2" s="1"/>
  <c r="I327" i="2"/>
  <c r="J327" i="2" s="1"/>
  <c r="L327" i="2" s="1"/>
  <c r="I423" i="2"/>
  <c r="J423" i="2" s="1"/>
  <c r="L423" i="2" s="1"/>
  <c r="I493" i="2"/>
  <c r="J493" i="2" s="1"/>
  <c r="L493" i="2" s="1"/>
  <c r="I477" i="2"/>
  <c r="J477" i="2" s="1"/>
  <c r="L477" i="2" s="1"/>
  <c r="I461" i="2"/>
  <c r="J461" i="2" s="1"/>
  <c r="L461" i="2" s="1"/>
  <c r="I100" i="2"/>
  <c r="J100" i="2" s="1"/>
  <c r="L100" i="2" s="1"/>
  <c r="I122" i="2"/>
  <c r="J122" i="2" s="1"/>
  <c r="L122" i="2" s="1"/>
  <c r="I225" i="2"/>
  <c r="J225" i="2" s="1"/>
  <c r="L225" i="2" s="1"/>
  <c r="I386" i="2"/>
  <c r="J386" i="2" s="1"/>
  <c r="L386" i="2" s="1"/>
  <c r="I196" i="2"/>
  <c r="J196" i="2" s="1"/>
  <c r="L196" i="2" s="1"/>
  <c r="I455" i="2"/>
  <c r="J455" i="2" s="1"/>
  <c r="L455" i="2" s="1"/>
  <c r="I154" i="2"/>
  <c r="J154" i="2" s="1"/>
  <c r="L154" i="2" s="1"/>
  <c r="I517" i="2"/>
  <c r="J517" i="2" s="1"/>
  <c r="L517" i="2" s="1"/>
  <c r="I260" i="2"/>
  <c r="J260" i="2" s="1"/>
  <c r="L260" i="2" s="1"/>
  <c r="I60" i="2"/>
  <c r="I299" i="2"/>
  <c r="J299" i="2" s="1"/>
  <c r="L299" i="2" s="1"/>
  <c r="I53" i="2"/>
  <c r="J53" i="2" s="1"/>
  <c r="L53" i="2" s="1"/>
  <c r="I189" i="2"/>
  <c r="J189" i="2" s="1"/>
  <c r="L189" i="2" s="1"/>
  <c r="I102" i="2"/>
  <c r="J102" i="2" s="1"/>
  <c r="L102" i="2" s="1"/>
  <c r="I205" i="2"/>
  <c r="J205" i="2" s="1"/>
  <c r="L205" i="2" s="1"/>
  <c r="I269" i="2"/>
  <c r="J269" i="2" s="1"/>
  <c r="L269" i="2" s="1"/>
  <c r="I355" i="2"/>
  <c r="J355" i="2" s="1"/>
  <c r="L355" i="2" s="1"/>
  <c r="I375" i="2"/>
  <c r="J375" i="2" s="1"/>
  <c r="L375" i="2" s="1"/>
  <c r="I316" i="2"/>
  <c r="J316" i="2" s="1"/>
  <c r="L316" i="2" s="1"/>
  <c r="I380" i="2"/>
  <c r="J380" i="2" s="1"/>
  <c r="L380" i="2" s="1"/>
  <c r="I325" i="2"/>
  <c r="J325" i="2" s="1"/>
  <c r="L325" i="2" s="1"/>
  <c r="I395" i="2"/>
  <c r="J395" i="2" s="1"/>
  <c r="L395" i="2" s="1"/>
  <c r="I245" i="2"/>
  <c r="J245" i="2" s="1"/>
  <c r="L245" i="2" s="1"/>
  <c r="I441" i="2"/>
  <c r="J441" i="2" s="1"/>
  <c r="L441" i="2" s="1"/>
  <c r="I364" i="2"/>
  <c r="J364" i="2" s="1"/>
  <c r="L364" i="2" s="1"/>
  <c r="I321" i="2"/>
  <c r="J321" i="2" s="1"/>
  <c r="L321" i="2" s="1"/>
  <c r="I385" i="2"/>
  <c r="J385" i="2" s="1"/>
  <c r="L385" i="2" s="1"/>
  <c r="I156" i="2"/>
  <c r="J156" i="2" s="1"/>
  <c r="L156" i="2" s="1"/>
  <c r="I211" i="2"/>
  <c r="J211" i="2" s="1"/>
  <c r="L211" i="2" s="1"/>
  <c r="I68" i="2"/>
  <c r="J68" i="2" s="1"/>
  <c r="L68" i="2" s="1"/>
  <c r="I501" i="2"/>
  <c r="J501" i="2" s="1"/>
  <c r="L501" i="2" s="1"/>
  <c r="I485" i="2"/>
  <c r="J485" i="2" s="1"/>
  <c r="L485" i="2" s="1"/>
  <c r="I233" i="2"/>
  <c r="J233" i="2" s="1"/>
  <c r="L233" i="2" s="1"/>
  <c r="I52" i="2"/>
  <c r="J52" i="2" s="1"/>
  <c r="L52" i="2" s="1"/>
  <c r="I511" i="2"/>
  <c r="J511" i="2" s="1"/>
  <c r="L511" i="2" s="1"/>
  <c r="I408" i="2"/>
  <c r="J408" i="2" s="1"/>
  <c r="L408" i="2" s="1"/>
  <c r="I153" i="2"/>
  <c r="J153" i="2" s="1"/>
  <c r="L153" i="2" s="1"/>
  <c r="I382" i="2"/>
  <c r="J382" i="2" s="1"/>
  <c r="L382" i="2" s="1"/>
  <c r="I215" i="2"/>
  <c r="J215" i="2" s="1"/>
  <c r="L215" i="2" s="1"/>
  <c r="I183" i="2"/>
  <c r="J183" i="2" s="1"/>
  <c r="L183" i="2" s="1"/>
  <c r="I201" i="2"/>
  <c r="J201" i="2" s="1"/>
  <c r="L201" i="2" s="1"/>
  <c r="I97" i="2"/>
  <c r="J97" i="2" s="1"/>
  <c r="L97" i="2" s="1"/>
  <c r="I487" i="2"/>
  <c r="J487" i="2" s="1"/>
  <c r="L487" i="2" s="1"/>
  <c r="I92" i="2"/>
  <c r="J92" i="2" s="1"/>
  <c r="L92" i="2" s="1"/>
  <c r="I120" i="2"/>
  <c r="J120" i="2" s="1"/>
  <c r="L120" i="2" s="1"/>
  <c r="I70" i="2"/>
  <c r="J70" i="2" s="1"/>
  <c r="L70" i="2" s="1"/>
  <c r="I104" i="2"/>
  <c r="J104" i="2" s="1"/>
  <c r="L104" i="2" s="1"/>
  <c r="I344" i="2"/>
  <c r="J344" i="2" s="1"/>
  <c r="L344" i="2" s="1"/>
  <c r="I312" i="2"/>
  <c r="J312" i="2" s="1"/>
  <c r="L312" i="2" s="1"/>
  <c r="I88" i="2"/>
  <c r="J88" i="2" s="1"/>
  <c r="L88" i="2" s="1"/>
  <c r="I108" i="2"/>
  <c r="J108" i="2" s="1"/>
  <c r="L108" i="2" s="1"/>
  <c r="I276" i="2"/>
  <c r="J276" i="2" s="1"/>
  <c r="L276" i="2" s="1"/>
  <c r="I335" i="2"/>
  <c r="J335" i="2" s="1"/>
  <c r="L335" i="2" s="1"/>
  <c r="J498" i="2"/>
  <c r="L498" i="2" s="1"/>
  <c r="J494" i="2"/>
  <c r="L494" i="2" s="1"/>
  <c r="J78" i="2"/>
  <c r="L78" i="2" s="1"/>
  <c r="J106" i="2"/>
  <c r="L106" i="2" s="1"/>
  <c r="J284" i="2"/>
  <c r="L284" i="2" s="1"/>
  <c r="J83" i="2"/>
  <c r="L83" i="2" s="1"/>
  <c r="J445" i="2"/>
  <c r="L445" i="2" s="1"/>
  <c r="J392" i="2"/>
  <c r="L392" i="2" s="1"/>
  <c r="J140" i="2"/>
  <c r="L140" i="2" s="1"/>
  <c r="J126" i="2"/>
  <c r="L126" i="2" s="1"/>
  <c r="J495" i="2"/>
  <c r="L495" i="2" s="1"/>
  <c r="J515" i="2"/>
  <c r="L515" i="2" s="1"/>
  <c r="J235" i="2"/>
  <c r="L235" i="2" s="1"/>
  <c r="J293" i="2"/>
  <c r="L293" i="2" s="1"/>
  <c r="J444" i="2"/>
  <c r="L444" i="2" s="1"/>
  <c r="J278" i="2"/>
  <c r="L278" i="2" s="1"/>
  <c r="J262" i="2"/>
  <c r="L262" i="2" s="1"/>
  <c r="J166" i="2"/>
  <c r="L166" i="2" s="1"/>
  <c r="J171" i="2"/>
  <c r="L171" i="2" s="1"/>
  <c r="J510" i="2"/>
  <c r="L510" i="2" s="1"/>
  <c r="J157" i="2"/>
  <c r="L157" i="2" s="1"/>
  <c r="J504" i="2"/>
  <c r="L504" i="2" s="1"/>
  <c r="J240" i="2"/>
  <c r="L240" i="2" s="1"/>
  <c r="J224" i="2"/>
  <c r="L224" i="2" s="1"/>
  <c r="J274" i="2"/>
  <c r="L274" i="2" s="1"/>
  <c r="J187" i="2"/>
  <c r="L187" i="2" s="1"/>
  <c r="J147" i="2"/>
  <c r="L147" i="2" s="1"/>
  <c r="J465" i="2"/>
  <c r="L465" i="2" s="1"/>
  <c r="J289" i="2"/>
  <c r="L289" i="2" s="1"/>
  <c r="J67" i="2"/>
  <c r="L67" i="2" s="1"/>
  <c r="J60" i="2"/>
  <c r="L60" i="2" s="1"/>
  <c r="J513" i="2"/>
  <c r="L513" i="2" s="1"/>
  <c r="J155" i="2"/>
  <c r="L155" i="2" s="1"/>
  <c r="J394" i="2"/>
  <c r="L394" i="2" s="1"/>
  <c r="J169" i="2"/>
  <c r="L169" i="2" s="1"/>
  <c r="J80" i="2"/>
  <c r="L80" i="2" s="1"/>
  <c r="J251" i="2"/>
  <c r="L251" i="2" s="1"/>
  <c r="J179" i="2"/>
  <c r="L179" i="2" s="1"/>
  <c r="J350" i="2"/>
  <c r="L350" i="2" s="1"/>
  <c r="J231" i="2"/>
  <c r="L231" i="2" s="1"/>
  <c r="J199" i="2"/>
  <c r="L199" i="2" s="1"/>
  <c r="J378" i="2"/>
  <c r="L378" i="2" s="1"/>
  <c r="J295" i="2"/>
  <c r="L295" i="2" s="1"/>
  <c r="J236" i="2"/>
  <c r="L236" i="2" s="1"/>
  <c r="J270" i="2"/>
  <c r="L270" i="2" s="1"/>
  <c r="J238" i="2"/>
  <c r="L238" i="2" s="1"/>
  <c r="J175" i="2"/>
  <c r="L175" i="2" s="1"/>
  <c r="J184" i="2"/>
  <c r="L184" i="2" s="1"/>
  <c r="J163" i="2"/>
  <c r="L163" i="2" s="1"/>
  <c r="J137" i="2"/>
  <c r="L137" i="2" s="1"/>
  <c r="J436" i="2"/>
  <c r="L436" i="2" s="1"/>
  <c r="J85" i="2"/>
  <c r="L85" i="2" s="1"/>
  <c r="J149" i="2"/>
  <c r="L149" i="2" s="1"/>
  <c r="J396" i="2"/>
  <c r="L396" i="2" s="1"/>
  <c r="J422" i="2"/>
  <c r="L422" i="2" s="1"/>
  <c r="J438" i="2"/>
  <c r="L438" i="2" s="1"/>
  <c r="J488" i="2"/>
  <c r="L488" i="2" s="1"/>
  <c r="J308" i="2"/>
  <c r="L308" i="2" s="1"/>
  <c r="J134" i="2"/>
  <c r="L134" i="2" s="1"/>
  <c r="J432" i="2"/>
  <c r="L432" i="2" s="1"/>
  <c r="J61" i="2"/>
  <c r="L61" i="2" s="1"/>
  <c r="J425" i="2"/>
  <c r="L425" i="2" s="1"/>
  <c r="J173" i="2"/>
  <c r="L173" i="2" s="1"/>
  <c r="J256" i="2"/>
  <c r="L256" i="2" s="1"/>
  <c r="J353" i="2"/>
  <c r="L353" i="2" s="1"/>
  <c r="J357" i="2"/>
  <c r="L357" i="2" s="1"/>
  <c r="J406" i="2"/>
  <c r="L406" i="2" s="1"/>
  <c r="J404" i="2"/>
  <c r="L404" i="2" s="1"/>
  <c r="J64" i="2"/>
  <c r="L64" i="2" s="1"/>
  <c r="I362" i="2" l="1"/>
  <c r="J362" i="2" s="1"/>
  <c r="L362" i="2" s="1"/>
  <c r="I71" i="2"/>
  <c r="J71" i="2" s="1"/>
  <c r="L71" i="2" s="1"/>
  <c r="I141" i="2"/>
  <c r="J141" i="2" s="1"/>
  <c r="L141" i="2" s="1"/>
  <c r="I257" i="2"/>
  <c r="J257" i="2" s="1"/>
  <c r="L257" i="2" s="1"/>
  <c r="I508" i="2"/>
  <c r="J508" i="2" s="1"/>
  <c r="L508" i="2" s="1"/>
  <c r="I95" i="2"/>
  <c r="J95" i="2" s="1"/>
  <c r="L95" i="2" s="1"/>
  <c r="I59" i="2"/>
  <c r="J59" i="2" s="1"/>
  <c r="L59" i="2" s="1"/>
  <c r="I136" i="2"/>
  <c r="J136" i="2" s="1"/>
  <c r="L136" i="2" s="1"/>
  <c r="I76" i="2"/>
  <c r="J76" i="2" s="1"/>
  <c r="L76" i="2" s="1"/>
  <c r="I254" i="2"/>
  <c r="J254" i="2" s="1"/>
  <c r="L254" i="2" s="1"/>
  <c r="I62" i="2"/>
  <c r="J62" i="2" s="1"/>
  <c r="L62" i="2" s="1"/>
  <c r="I412" i="2"/>
  <c r="J412" i="2" s="1"/>
  <c r="L412" i="2" s="1"/>
  <c r="I186" i="2"/>
  <c r="J186" i="2" s="1"/>
  <c r="L186" i="2" s="1"/>
  <c r="I466" i="2"/>
  <c r="J466" i="2" s="1"/>
  <c r="L466" i="2" s="1"/>
  <c r="I433" i="2"/>
  <c r="J433" i="2" s="1"/>
  <c r="L433" i="2" s="1"/>
  <c r="I89" i="2"/>
  <c r="J89" i="2" s="1"/>
  <c r="L89" i="2" s="1"/>
  <c r="I161" i="2"/>
  <c r="J161" i="2" s="1"/>
  <c r="L161" i="2" s="1"/>
  <c r="I500" i="2"/>
  <c r="J500" i="2" s="1"/>
  <c r="L500" i="2" s="1"/>
  <c r="I463" i="2"/>
  <c r="J463" i="2" s="1"/>
  <c r="L463" i="2" s="1"/>
  <c r="I265" i="2"/>
  <c r="J265" i="2" s="1"/>
  <c r="L265" i="2" s="1"/>
  <c r="I229" i="2"/>
  <c r="J229" i="2" s="1"/>
  <c r="L229" i="2" s="1"/>
  <c r="I373" i="2"/>
  <c r="J373" i="2" s="1"/>
  <c r="L373" i="2" s="1"/>
  <c r="I207" i="2"/>
  <c r="J207" i="2" s="1"/>
  <c r="L207" i="2" s="1"/>
  <c r="I69" i="2"/>
  <c r="J69" i="2" s="1"/>
  <c r="L69" i="2" s="1"/>
  <c r="I250" i="2"/>
  <c r="J250" i="2" s="1"/>
  <c r="L250" i="2" s="1"/>
  <c r="I322" i="2"/>
  <c r="J322" i="2" s="1"/>
  <c r="L322" i="2" s="1"/>
  <c r="I476" i="2"/>
  <c r="J476" i="2" s="1"/>
  <c r="L476" i="2" s="1"/>
  <c r="I330" i="2"/>
  <c r="J330" i="2" s="1"/>
  <c r="L330" i="2" s="1"/>
  <c r="I440" i="2"/>
  <c r="J440" i="2" s="1"/>
  <c r="L440" i="2" s="1"/>
  <c r="I407" i="2"/>
  <c r="J407" i="2" s="1"/>
  <c r="L407" i="2" s="1"/>
  <c r="I291" i="2"/>
  <c r="J291" i="2" s="1"/>
  <c r="L291" i="2" s="1"/>
  <c r="I91" i="2"/>
  <c r="J91" i="2" s="1"/>
  <c r="L91" i="2" s="1"/>
  <c r="I133" i="2"/>
  <c r="J133" i="2" s="1"/>
  <c r="L133" i="2" s="1"/>
  <c r="I267" i="2"/>
  <c r="J267" i="2" s="1"/>
  <c r="L267" i="2" s="1"/>
  <c r="I410" i="2"/>
  <c r="J410" i="2" s="1"/>
  <c r="L410" i="2" s="1"/>
  <c r="I114" i="2"/>
  <c r="J114" i="2" s="1"/>
  <c r="L114" i="2" s="1"/>
  <c r="I469" i="2"/>
  <c r="J469" i="2" s="1"/>
  <c r="L469" i="2" s="1"/>
  <c r="I242" i="2"/>
  <c r="J242" i="2" s="1"/>
  <c r="L242" i="2" s="1"/>
  <c r="I481" i="2"/>
  <c r="J481" i="2" s="1"/>
  <c r="L481" i="2" s="1"/>
  <c r="I339" i="2"/>
  <c r="J339" i="2" s="1"/>
  <c r="L339" i="2" s="1"/>
  <c r="I358" i="2"/>
  <c r="J358" i="2" s="1"/>
  <c r="L358" i="2" s="1"/>
  <c r="I159" i="2"/>
  <c r="J159" i="2" s="1"/>
  <c r="L159" i="2" s="1"/>
  <c r="I177" i="2"/>
  <c r="J177" i="2" s="1"/>
  <c r="L177" i="2" s="1"/>
  <c r="I131" i="2"/>
  <c r="J131" i="2" s="1"/>
  <c r="L131" i="2" s="1"/>
  <c r="I135" i="2"/>
  <c r="J135" i="2" s="1"/>
  <c r="L135" i="2" s="1"/>
  <c r="I168" i="2"/>
  <c r="J168" i="2" s="1"/>
  <c r="L168" i="2" s="1"/>
  <c r="I54" i="2"/>
  <c r="J54" i="2" s="1"/>
  <c r="L54" i="2" s="1"/>
  <c r="L518" i="2" s="1"/>
  <c r="L519" i="2" s="1"/>
  <c r="D34" i="2" s="1"/>
  <c r="I475" i="2"/>
  <c r="J475" i="2" s="1"/>
  <c r="L475" i="2" s="1"/>
  <c r="I167" i="2"/>
  <c r="J167" i="2" s="1"/>
  <c r="L167" i="2" s="1"/>
  <c r="I400" i="2"/>
  <c r="J400" i="2" s="1"/>
  <c r="L400" i="2" s="1"/>
  <c r="I324" i="2"/>
  <c r="J324" i="2" s="1"/>
  <c r="L324" i="2" s="1"/>
  <c r="I377" i="2"/>
  <c r="J377" i="2" s="1"/>
  <c r="L377" i="2" s="1"/>
  <c r="I195" i="2"/>
  <c r="J195" i="2" s="1"/>
  <c r="L195" i="2" s="1"/>
  <c r="I79" i="2"/>
  <c r="J79" i="2" s="1"/>
  <c r="L79" i="2" s="1"/>
  <c r="I266" i="2"/>
  <c r="J266" i="2" s="1"/>
  <c r="L266" i="2" s="1"/>
  <c r="I318" i="2"/>
  <c r="J318" i="2" s="1"/>
  <c r="L318" i="2" s="1"/>
  <c r="I128" i="2"/>
  <c r="J128" i="2" s="1"/>
  <c r="L128" i="2" s="1"/>
  <c r="I208" i="2"/>
  <c r="J208" i="2" s="1"/>
  <c r="L208" i="2" s="1"/>
  <c r="I192" i="2"/>
  <c r="J192" i="2" s="1"/>
  <c r="L192" i="2" s="1"/>
  <c r="I216" i="2"/>
  <c r="J216" i="2" s="1"/>
  <c r="L216" i="2" s="1"/>
  <c r="I203" i="2"/>
  <c r="J203" i="2" s="1"/>
  <c r="L203" i="2" s="1"/>
  <c r="I268" i="2"/>
  <c r="J268" i="2" s="1"/>
  <c r="L268" i="2" s="1"/>
  <c r="I77" i="2"/>
  <c r="J77" i="2" s="1"/>
  <c r="L77" i="2" s="1"/>
  <c r="I55" i="2"/>
  <c r="J55" i="2" s="1"/>
  <c r="L55" i="2" s="1"/>
  <c r="I414" i="2"/>
  <c r="J414" i="2" s="1"/>
  <c r="L414" i="2" s="1"/>
  <c r="I401" i="2"/>
  <c r="J401" i="2" s="1"/>
  <c r="L401" i="2" s="1"/>
  <c r="I305" i="2"/>
  <c r="J305" i="2" s="1"/>
  <c r="L305" i="2" s="1"/>
  <c r="I93" i="2"/>
  <c r="J93" i="2" s="1"/>
  <c r="L93" i="2" s="1"/>
  <c r="I172" i="2"/>
  <c r="J172" i="2" s="1"/>
  <c r="L172" i="2" s="1"/>
  <c r="I200" i="2"/>
  <c r="J200" i="2" s="1"/>
  <c r="L200" i="2" s="1"/>
  <c r="I74" i="2"/>
  <c r="J74" i="2" s="1"/>
  <c r="L74" i="2" s="1"/>
  <c r="I160" i="2"/>
  <c r="J160" i="2" s="1"/>
  <c r="L160" i="2" s="1"/>
  <c r="I360" i="2"/>
  <c r="J360" i="2" s="1"/>
  <c r="L360" i="2" s="1"/>
  <c r="I285" i="2"/>
  <c r="J285" i="2" s="1"/>
  <c r="L285" i="2" s="1"/>
  <c r="I258" i="2"/>
  <c r="J258" i="2" s="1"/>
  <c r="L258" i="2" s="1"/>
  <c r="I368" i="2"/>
  <c r="J368" i="2" s="1"/>
  <c r="L368" i="2" s="1"/>
  <c r="I84" i="2"/>
  <c r="J84" i="2" s="1"/>
  <c r="L84" i="2" s="1"/>
  <c r="I415" i="2"/>
  <c r="J415" i="2" s="1"/>
  <c r="L415" i="2" s="1"/>
  <c r="I483" i="2"/>
  <c r="J483" i="2" s="1"/>
  <c r="L483" i="2" s="1"/>
  <c r="I214" i="2"/>
  <c r="J214" i="2" s="1"/>
  <c r="L214" i="2" s="1"/>
  <c r="I234" i="2"/>
  <c r="J234" i="2" s="1"/>
  <c r="L234" i="2" s="1"/>
  <c r="I290" i="2"/>
  <c r="J290" i="2" s="1"/>
  <c r="L290" i="2" s="1"/>
  <c r="I467" i="2"/>
  <c r="J467" i="2" s="1"/>
  <c r="L467" i="2" s="1"/>
  <c r="I447" i="2"/>
  <c r="J447" i="2" s="1"/>
  <c r="L447" i="2" s="1"/>
  <c r="I431" i="2"/>
  <c r="J431" i="2" s="1"/>
  <c r="L431" i="2" s="1"/>
  <c r="I119" i="2"/>
  <c r="J119" i="2" s="1"/>
  <c r="L119" i="2" s="1"/>
  <c r="I503" i="2"/>
  <c r="J503" i="2" s="1"/>
  <c r="L503" i="2" s="1"/>
  <c r="I499" i="2"/>
  <c r="J499" i="2" s="1"/>
  <c r="L499" i="2" s="1"/>
  <c r="I170" i="2"/>
  <c r="J170" i="2" s="1"/>
  <c r="L170" i="2" s="1"/>
  <c r="I427" i="2"/>
  <c r="J427" i="2" s="1"/>
  <c r="L427" i="2" s="1"/>
  <c r="I306" i="2"/>
  <c r="J306" i="2" s="1"/>
  <c r="L306" i="2" s="1"/>
  <c r="I174" i="2"/>
  <c r="J174" i="2" s="1"/>
  <c r="L174" i="2" s="1"/>
  <c r="I75" i="2"/>
  <c r="J75" i="2" s="1"/>
  <c r="L75" i="2" s="1"/>
  <c r="D37" i="2" l="1"/>
  <c r="D38" i="2"/>
  <c r="A44" i="2"/>
  <c r="A45" i="2"/>
  <c r="D36" i="2"/>
  <c r="D35" i="2"/>
  <c r="C43" i="2" l="1"/>
  <c r="C44" i="2"/>
  <c r="D43" i="2"/>
  <c r="D44" i="2"/>
  <c r="B43" i="2"/>
  <c r="B44" i="2"/>
</calcChain>
</file>

<file path=xl/sharedStrings.xml><?xml version="1.0" encoding="utf-8"?>
<sst xmlns="http://schemas.openxmlformats.org/spreadsheetml/2006/main" count="100" uniqueCount="80">
  <si>
    <t>Disease</t>
  </si>
  <si>
    <t>No Disease</t>
  </si>
  <si>
    <t>Treated</t>
  </si>
  <si>
    <t>Not Treated</t>
  </si>
  <si>
    <t>tp</t>
  </si>
  <si>
    <t>fn</t>
  </si>
  <si>
    <t>fp</t>
  </si>
  <si>
    <t>tn</t>
  </si>
  <si>
    <t>Effectiveness</t>
  </si>
  <si>
    <t>Cost</t>
  </si>
  <si>
    <t>Prevalence</t>
  </si>
  <si>
    <t>Lambda</t>
  </si>
  <si>
    <t>NB Treat</t>
  </si>
  <si>
    <t>NB No Treat</t>
  </si>
  <si>
    <t>Lambda Start</t>
  </si>
  <si>
    <t>Lambda Inc.</t>
  </si>
  <si>
    <t>Sensitivity</t>
  </si>
  <si>
    <t>Specificity</t>
  </si>
  <si>
    <t>Mean</t>
  </si>
  <si>
    <t>Variance</t>
  </si>
  <si>
    <t>NB Test</t>
  </si>
  <si>
    <r>
      <t xml:space="preserve">NB </t>
    </r>
    <r>
      <rPr>
        <i/>
        <sz val="11"/>
        <color theme="1"/>
        <rFont val="Calibri"/>
        <family val="2"/>
        <scheme val="minor"/>
      </rPr>
      <t>tp</t>
    </r>
  </si>
  <si>
    <r>
      <t xml:space="preserve">NB </t>
    </r>
    <r>
      <rPr>
        <i/>
        <sz val="11"/>
        <color theme="1"/>
        <rFont val="Calibri"/>
        <family val="2"/>
        <scheme val="minor"/>
      </rPr>
      <t>fn</t>
    </r>
  </si>
  <si>
    <r>
      <t>NB</t>
    </r>
    <r>
      <rPr>
        <i/>
        <sz val="11"/>
        <color theme="1"/>
        <rFont val="Calibri"/>
        <family val="2"/>
        <scheme val="minor"/>
      </rPr>
      <t xml:space="preserve"> tn</t>
    </r>
  </si>
  <si>
    <r>
      <t xml:space="preserve">NB </t>
    </r>
    <r>
      <rPr>
        <i/>
        <sz val="11"/>
        <color theme="1"/>
        <rFont val="Calibri"/>
        <family val="2"/>
        <scheme val="minor"/>
      </rPr>
      <t>fp</t>
    </r>
  </si>
  <si>
    <t>INB</t>
  </si>
  <si>
    <t>v0</t>
  </si>
  <si>
    <t>mu0</t>
  </si>
  <si>
    <t>n1,4</t>
  </si>
  <si>
    <t>n1,4 Start</t>
  </si>
  <si>
    <t>v z-hat</t>
  </si>
  <si>
    <t>I1</t>
  </si>
  <si>
    <t>I2</t>
  </si>
  <si>
    <t>I3</t>
  </si>
  <si>
    <t>EOLpp1</t>
  </si>
  <si>
    <t>EVSI</t>
  </si>
  <si>
    <t>TC</t>
  </si>
  <si>
    <t>ENG</t>
  </si>
  <si>
    <t>v</t>
  </si>
  <si>
    <r>
      <rPr>
        <i/>
        <sz val="10"/>
        <rFont val="Arial"/>
        <family val="2"/>
      </rPr>
      <t>n</t>
    </r>
    <r>
      <rPr>
        <sz val="10"/>
        <rFont val="Arial"/>
        <family val="2"/>
      </rPr>
      <t>* =</t>
    </r>
  </si>
  <si>
    <r>
      <t>EVSI(</t>
    </r>
    <r>
      <rPr>
        <i/>
        <sz val="10"/>
        <rFont val="Arial"/>
        <family val="2"/>
      </rPr>
      <t>n</t>
    </r>
    <r>
      <rPr>
        <sz val="10"/>
        <rFont val="Arial"/>
        <family val="2"/>
      </rPr>
      <t>*) =</t>
    </r>
  </si>
  <si>
    <r>
      <t>Total Cost(</t>
    </r>
    <r>
      <rPr>
        <i/>
        <sz val="10"/>
        <rFont val="Arial"/>
        <family val="2"/>
      </rPr>
      <t>n</t>
    </r>
    <r>
      <rPr>
        <sz val="10"/>
        <rFont val="Arial"/>
        <family val="2"/>
      </rPr>
      <t>*) =</t>
    </r>
  </si>
  <si>
    <r>
      <t>ENG(</t>
    </r>
    <r>
      <rPr>
        <i/>
        <sz val="10"/>
        <rFont val="Arial"/>
        <family val="2"/>
      </rPr>
      <t>n</t>
    </r>
    <r>
      <rPr>
        <sz val="10"/>
        <rFont val="Arial"/>
        <family val="2"/>
      </rPr>
      <t>*) =</t>
    </r>
  </si>
  <si>
    <t>n1,4 Inc.</t>
  </si>
  <si>
    <t>b1,test</t>
  </si>
  <si>
    <t>b2,test</t>
  </si>
  <si>
    <t>b3,test</t>
  </si>
  <si>
    <t>b4,test</t>
  </si>
  <si>
    <t>p1</t>
  </si>
  <si>
    <t>p2</t>
  </si>
  <si>
    <t>p3</t>
  </si>
  <si>
    <t>p4</t>
  </si>
  <si>
    <t>Denominator</t>
  </si>
  <si>
    <t>Sum of Alphas</t>
  </si>
  <si>
    <t>Variance-Covariance</t>
  </si>
  <si>
    <t>Factor v z-hat</t>
  </si>
  <si>
    <t>Factor v</t>
  </si>
  <si>
    <t>Const. ForVar.</t>
  </si>
  <si>
    <t>n1,4 End</t>
  </si>
  <si>
    <t>EOLpp0</t>
  </si>
  <si>
    <t>alpha1</t>
  </si>
  <si>
    <t>alpha2</t>
  </si>
  <si>
    <t>alpha3</t>
  </si>
  <si>
    <t>alpha4</t>
  </si>
  <si>
    <t>Cost of Test</t>
  </si>
  <si>
    <t>Total Popluation (N)</t>
  </si>
  <si>
    <t>Fixed Cost (Cf)</t>
  </si>
  <si>
    <t>Variable Cost (Cv)</t>
  </si>
  <si>
    <t>Lambda Specific</t>
  </si>
  <si>
    <t>Lambda End</t>
  </si>
  <si>
    <t>Prop. of Cases</t>
  </si>
  <si>
    <t>INB = NBtest - NBno treat</t>
  </si>
  <si>
    <t>Prevalence Known</t>
  </si>
  <si>
    <t>Prior Study is Cross-sectional</t>
  </si>
  <si>
    <t>New Study is Cross-sectional</t>
  </si>
  <si>
    <t>EOLpp1(n*)=</t>
  </si>
  <si>
    <t>LL INB</t>
  </si>
  <si>
    <t>UL INB</t>
  </si>
  <si>
    <t>Confidence</t>
  </si>
  <si>
    <t>Only change data in cells that are highlighted in yellow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</si>
</sst>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#,##0.000"/>
  </numFmts>
  <fonts count="6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sz val="11"/>
      <color theme="5" tint="-0.499984740745262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3" fontId="0" fillId="0" borderId="0" xfId="0" applyNumberFormat="1"/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3" borderId="0" xfId="0" applyFill="1"/>
    <xf numFmtId="3" fontId="0" fillId="3" borderId="0" xfId="0" applyNumberFormat="1" applyFill="1"/>
    <xf numFmtId="164" fontId="0" fillId="3" borderId="0" xfId="0" applyNumberFormat="1" applyFill="1"/>
    <xf numFmtId="3" fontId="0" fillId="2" borderId="0" xfId="0" applyNumberFormat="1" applyFill="1"/>
    <xf numFmtId="0" fontId="0" fillId="0" borderId="0" xfId="0" applyFill="1"/>
    <xf numFmtId="165" fontId="0" fillId="0" borderId="0" xfId="0" applyNumberFormat="1" applyAlignment="1">
      <alignment horizontal="center"/>
    </xf>
    <xf numFmtId="165" fontId="0" fillId="0" borderId="0" xfId="0" applyNumberFormat="1"/>
    <xf numFmtId="3" fontId="0" fillId="0" borderId="0" xfId="0" applyNumberFormat="1" applyFill="1"/>
    <xf numFmtId="165" fontId="0" fillId="0" borderId="0" xfId="0" applyNumberFormat="1" applyFill="1"/>
    <xf numFmtId="164" fontId="0" fillId="0" borderId="0" xfId="0" applyNumberFormat="1" applyFill="1"/>
    <xf numFmtId="4" fontId="0" fillId="0" borderId="0" xfId="0" applyNumberFormat="1" applyFill="1"/>
    <xf numFmtId="166" fontId="0" fillId="0" borderId="0" xfId="0" applyNumberFormat="1" applyFill="1"/>
    <xf numFmtId="165" fontId="0" fillId="3" borderId="0" xfId="0" applyNumberFormat="1" applyFill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59229534510514E-2"/>
          <c:y val="5.8295964125560554E-2"/>
          <c:w val="0.90208667736757664"/>
          <c:h val="0.84080717488789269"/>
        </c:manualLayout>
      </c:layout>
      <c:scatterChart>
        <c:scatterStyle val="smoothMarker"/>
        <c:varyColors val="0"/>
        <c:ser>
          <c:idx val="0"/>
          <c:order val="0"/>
          <c:tx>
            <c:v>INB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'INB Plot'!$A$35:$A$234</c:f>
              <c:numCache>
                <c:formatCode>General</c:formatCode>
                <c:ptCount val="200"/>
                <c:pt idx="0">
                  <c:v>10000</c:v>
                </c:pt>
                <c:pt idx="1">
                  <c:v>15000</c:v>
                </c:pt>
                <c:pt idx="2">
                  <c:v>20000</c:v>
                </c:pt>
                <c:pt idx="3">
                  <c:v>25000</c:v>
                </c:pt>
                <c:pt idx="4">
                  <c:v>30000</c:v>
                </c:pt>
                <c:pt idx="5">
                  <c:v>35000</c:v>
                </c:pt>
                <c:pt idx="6">
                  <c:v>40000</c:v>
                </c:pt>
                <c:pt idx="7">
                  <c:v>45000</c:v>
                </c:pt>
                <c:pt idx="8">
                  <c:v>50000</c:v>
                </c:pt>
                <c:pt idx="9">
                  <c:v>55000</c:v>
                </c:pt>
                <c:pt idx="10">
                  <c:v>60000</c:v>
                </c:pt>
                <c:pt idx="11">
                  <c:v>65000</c:v>
                </c:pt>
                <c:pt idx="12">
                  <c:v>70000</c:v>
                </c:pt>
                <c:pt idx="13">
                  <c:v>75000</c:v>
                </c:pt>
                <c:pt idx="14">
                  <c:v>80000</c:v>
                </c:pt>
                <c:pt idx="15">
                  <c:v>85000</c:v>
                </c:pt>
                <c:pt idx="16">
                  <c:v>90000</c:v>
                </c:pt>
                <c:pt idx="17">
                  <c:v>95000</c:v>
                </c:pt>
                <c:pt idx="18">
                  <c:v>100000</c:v>
                </c:pt>
                <c:pt idx="19">
                  <c:v>105000</c:v>
                </c:pt>
                <c:pt idx="20">
                  <c:v>110000</c:v>
                </c:pt>
                <c:pt idx="21">
                  <c:v>115000</c:v>
                </c:pt>
                <c:pt idx="22">
                  <c:v>120000</c:v>
                </c:pt>
                <c:pt idx="23">
                  <c:v>125000</c:v>
                </c:pt>
                <c:pt idx="24">
                  <c:v>130000</c:v>
                </c:pt>
                <c:pt idx="25">
                  <c:v>135000</c:v>
                </c:pt>
                <c:pt idx="26">
                  <c:v>140000</c:v>
                </c:pt>
                <c:pt idx="27">
                  <c:v>145000</c:v>
                </c:pt>
                <c:pt idx="28">
                  <c:v>150000</c:v>
                </c:pt>
                <c:pt idx="29">
                  <c:v>155000</c:v>
                </c:pt>
                <c:pt idx="30">
                  <c:v>160000</c:v>
                </c:pt>
                <c:pt idx="31">
                  <c:v>165000</c:v>
                </c:pt>
                <c:pt idx="32">
                  <c:v>170000</c:v>
                </c:pt>
                <c:pt idx="33">
                  <c:v>175000</c:v>
                </c:pt>
                <c:pt idx="34">
                  <c:v>180000</c:v>
                </c:pt>
                <c:pt idx="35">
                  <c:v>185000</c:v>
                </c:pt>
                <c:pt idx="36">
                  <c:v>190000</c:v>
                </c:pt>
                <c:pt idx="37">
                  <c:v>195000</c:v>
                </c:pt>
                <c:pt idx="38">
                  <c:v>200000</c:v>
                </c:pt>
                <c:pt idx="39">
                  <c:v>205000</c:v>
                </c:pt>
                <c:pt idx="40">
                  <c:v>210000</c:v>
                </c:pt>
                <c:pt idx="41">
                  <c:v>215000</c:v>
                </c:pt>
                <c:pt idx="42">
                  <c:v>220000</c:v>
                </c:pt>
                <c:pt idx="43">
                  <c:v>225000</c:v>
                </c:pt>
                <c:pt idx="44">
                  <c:v>230000</c:v>
                </c:pt>
                <c:pt idx="45">
                  <c:v>235000</c:v>
                </c:pt>
                <c:pt idx="46">
                  <c:v>240000</c:v>
                </c:pt>
                <c:pt idx="47">
                  <c:v>245000</c:v>
                </c:pt>
                <c:pt idx="48">
                  <c:v>250000</c:v>
                </c:pt>
                <c:pt idx="49">
                  <c:v>255000</c:v>
                </c:pt>
                <c:pt idx="50">
                  <c:v>260000</c:v>
                </c:pt>
                <c:pt idx="51">
                  <c:v>265000</c:v>
                </c:pt>
                <c:pt idx="52">
                  <c:v>270000</c:v>
                </c:pt>
                <c:pt idx="53">
                  <c:v>275000</c:v>
                </c:pt>
                <c:pt idx="54">
                  <c:v>280000</c:v>
                </c:pt>
                <c:pt idx="55">
                  <c:v>285000</c:v>
                </c:pt>
                <c:pt idx="56">
                  <c:v>290000</c:v>
                </c:pt>
                <c:pt idx="57">
                  <c:v>295000</c:v>
                </c:pt>
                <c:pt idx="58">
                  <c:v>300000</c:v>
                </c:pt>
                <c:pt idx="59">
                  <c:v>305000</c:v>
                </c:pt>
                <c:pt idx="60">
                  <c:v>310000</c:v>
                </c:pt>
                <c:pt idx="61">
                  <c:v>315000</c:v>
                </c:pt>
                <c:pt idx="62">
                  <c:v>320000</c:v>
                </c:pt>
                <c:pt idx="63">
                  <c:v>325000</c:v>
                </c:pt>
                <c:pt idx="64">
                  <c:v>330000</c:v>
                </c:pt>
                <c:pt idx="65">
                  <c:v>335000</c:v>
                </c:pt>
                <c:pt idx="66">
                  <c:v>340000</c:v>
                </c:pt>
                <c:pt idx="67">
                  <c:v>345000</c:v>
                </c:pt>
                <c:pt idx="68">
                  <c:v>350000</c:v>
                </c:pt>
                <c:pt idx="69">
                  <c:v>355000</c:v>
                </c:pt>
                <c:pt idx="70">
                  <c:v>360000</c:v>
                </c:pt>
                <c:pt idx="71">
                  <c:v>365000</c:v>
                </c:pt>
                <c:pt idx="72">
                  <c:v>370000</c:v>
                </c:pt>
                <c:pt idx="73">
                  <c:v>375000</c:v>
                </c:pt>
                <c:pt idx="74">
                  <c:v>380000</c:v>
                </c:pt>
                <c:pt idx="75">
                  <c:v>385000</c:v>
                </c:pt>
                <c:pt idx="76">
                  <c:v>390000</c:v>
                </c:pt>
                <c:pt idx="77">
                  <c:v>395000</c:v>
                </c:pt>
                <c:pt idx="78">
                  <c:v>400000</c:v>
                </c:pt>
                <c:pt idx="79">
                  <c:v>405000</c:v>
                </c:pt>
                <c:pt idx="80">
                  <c:v>410000</c:v>
                </c:pt>
                <c:pt idx="81">
                  <c:v>415000</c:v>
                </c:pt>
                <c:pt idx="82">
                  <c:v>420000</c:v>
                </c:pt>
                <c:pt idx="83">
                  <c:v>425000</c:v>
                </c:pt>
                <c:pt idx="84">
                  <c:v>430000</c:v>
                </c:pt>
                <c:pt idx="85">
                  <c:v>435000</c:v>
                </c:pt>
                <c:pt idx="86">
                  <c:v>440000</c:v>
                </c:pt>
                <c:pt idx="87">
                  <c:v>445000</c:v>
                </c:pt>
                <c:pt idx="88">
                  <c:v>450000</c:v>
                </c:pt>
                <c:pt idx="89">
                  <c:v>455000</c:v>
                </c:pt>
                <c:pt idx="90">
                  <c:v>460000</c:v>
                </c:pt>
                <c:pt idx="91">
                  <c:v>465000</c:v>
                </c:pt>
                <c:pt idx="92">
                  <c:v>470000</c:v>
                </c:pt>
                <c:pt idx="93">
                  <c:v>475000</c:v>
                </c:pt>
                <c:pt idx="94">
                  <c:v>480000</c:v>
                </c:pt>
                <c:pt idx="95">
                  <c:v>485000</c:v>
                </c:pt>
                <c:pt idx="96">
                  <c:v>490000</c:v>
                </c:pt>
                <c:pt idx="97">
                  <c:v>495000</c:v>
                </c:pt>
                <c:pt idx="98">
                  <c:v>500000</c:v>
                </c:pt>
                <c:pt idx="99">
                  <c:v>505000</c:v>
                </c:pt>
                <c:pt idx="100">
                  <c:v>510000</c:v>
                </c:pt>
                <c:pt idx="101">
                  <c:v>515000</c:v>
                </c:pt>
                <c:pt idx="102">
                  <c:v>520000</c:v>
                </c:pt>
                <c:pt idx="103">
                  <c:v>525000</c:v>
                </c:pt>
                <c:pt idx="104">
                  <c:v>530000</c:v>
                </c:pt>
                <c:pt idx="105">
                  <c:v>535000</c:v>
                </c:pt>
                <c:pt idx="106">
                  <c:v>540000</c:v>
                </c:pt>
                <c:pt idx="107">
                  <c:v>545000</c:v>
                </c:pt>
                <c:pt idx="108">
                  <c:v>550000</c:v>
                </c:pt>
                <c:pt idx="109">
                  <c:v>555000</c:v>
                </c:pt>
                <c:pt idx="110">
                  <c:v>560000</c:v>
                </c:pt>
                <c:pt idx="111">
                  <c:v>565000</c:v>
                </c:pt>
                <c:pt idx="112">
                  <c:v>570000</c:v>
                </c:pt>
                <c:pt idx="113">
                  <c:v>575000</c:v>
                </c:pt>
                <c:pt idx="114">
                  <c:v>580000</c:v>
                </c:pt>
                <c:pt idx="115">
                  <c:v>585000</c:v>
                </c:pt>
                <c:pt idx="116">
                  <c:v>590000</c:v>
                </c:pt>
                <c:pt idx="117">
                  <c:v>595000</c:v>
                </c:pt>
                <c:pt idx="118">
                  <c:v>600000</c:v>
                </c:pt>
                <c:pt idx="119">
                  <c:v>605000</c:v>
                </c:pt>
                <c:pt idx="120">
                  <c:v>610000</c:v>
                </c:pt>
                <c:pt idx="121">
                  <c:v>615000</c:v>
                </c:pt>
                <c:pt idx="122">
                  <c:v>620000</c:v>
                </c:pt>
                <c:pt idx="123">
                  <c:v>625000</c:v>
                </c:pt>
                <c:pt idx="124">
                  <c:v>630000</c:v>
                </c:pt>
                <c:pt idx="125">
                  <c:v>635000</c:v>
                </c:pt>
                <c:pt idx="126">
                  <c:v>640000</c:v>
                </c:pt>
                <c:pt idx="127">
                  <c:v>645000</c:v>
                </c:pt>
                <c:pt idx="128">
                  <c:v>650000</c:v>
                </c:pt>
                <c:pt idx="129">
                  <c:v>655000</c:v>
                </c:pt>
                <c:pt idx="130">
                  <c:v>660000</c:v>
                </c:pt>
                <c:pt idx="131">
                  <c:v>665000</c:v>
                </c:pt>
                <c:pt idx="132">
                  <c:v>670000</c:v>
                </c:pt>
                <c:pt idx="133">
                  <c:v>675000</c:v>
                </c:pt>
                <c:pt idx="134">
                  <c:v>680000</c:v>
                </c:pt>
                <c:pt idx="135">
                  <c:v>685000</c:v>
                </c:pt>
                <c:pt idx="136">
                  <c:v>690000</c:v>
                </c:pt>
                <c:pt idx="137">
                  <c:v>695000</c:v>
                </c:pt>
                <c:pt idx="138">
                  <c:v>700000</c:v>
                </c:pt>
                <c:pt idx="139">
                  <c:v>705000</c:v>
                </c:pt>
                <c:pt idx="140">
                  <c:v>710000</c:v>
                </c:pt>
                <c:pt idx="141">
                  <c:v>715000</c:v>
                </c:pt>
                <c:pt idx="142">
                  <c:v>720000</c:v>
                </c:pt>
                <c:pt idx="143">
                  <c:v>725000</c:v>
                </c:pt>
                <c:pt idx="144">
                  <c:v>730000</c:v>
                </c:pt>
                <c:pt idx="145">
                  <c:v>735000</c:v>
                </c:pt>
                <c:pt idx="146">
                  <c:v>740000</c:v>
                </c:pt>
                <c:pt idx="147">
                  <c:v>745000</c:v>
                </c:pt>
                <c:pt idx="148">
                  <c:v>750000</c:v>
                </c:pt>
                <c:pt idx="149">
                  <c:v>755000</c:v>
                </c:pt>
                <c:pt idx="150">
                  <c:v>760000</c:v>
                </c:pt>
                <c:pt idx="151">
                  <c:v>765000</c:v>
                </c:pt>
                <c:pt idx="152">
                  <c:v>770000</c:v>
                </c:pt>
                <c:pt idx="153">
                  <c:v>775000</c:v>
                </c:pt>
                <c:pt idx="154">
                  <c:v>780000</c:v>
                </c:pt>
                <c:pt idx="155">
                  <c:v>785000</c:v>
                </c:pt>
                <c:pt idx="156">
                  <c:v>790000</c:v>
                </c:pt>
                <c:pt idx="157">
                  <c:v>795000</c:v>
                </c:pt>
                <c:pt idx="158">
                  <c:v>800000</c:v>
                </c:pt>
                <c:pt idx="159">
                  <c:v>805000</c:v>
                </c:pt>
                <c:pt idx="160">
                  <c:v>810000</c:v>
                </c:pt>
                <c:pt idx="161">
                  <c:v>815000</c:v>
                </c:pt>
                <c:pt idx="162">
                  <c:v>820000</c:v>
                </c:pt>
                <c:pt idx="163">
                  <c:v>825000</c:v>
                </c:pt>
                <c:pt idx="164">
                  <c:v>830000</c:v>
                </c:pt>
                <c:pt idx="165">
                  <c:v>835000</c:v>
                </c:pt>
                <c:pt idx="166">
                  <c:v>840000</c:v>
                </c:pt>
                <c:pt idx="167">
                  <c:v>845000</c:v>
                </c:pt>
                <c:pt idx="168">
                  <c:v>850000</c:v>
                </c:pt>
                <c:pt idx="169">
                  <c:v>855000</c:v>
                </c:pt>
                <c:pt idx="170">
                  <c:v>860000</c:v>
                </c:pt>
                <c:pt idx="171">
                  <c:v>865000</c:v>
                </c:pt>
                <c:pt idx="172">
                  <c:v>870000</c:v>
                </c:pt>
                <c:pt idx="173">
                  <c:v>875000</c:v>
                </c:pt>
                <c:pt idx="174">
                  <c:v>880000</c:v>
                </c:pt>
                <c:pt idx="175">
                  <c:v>885000</c:v>
                </c:pt>
                <c:pt idx="176">
                  <c:v>890000</c:v>
                </c:pt>
                <c:pt idx="177">
                  <c:v>895000</c:v>
                </c:pt>
                <c:pt idx="178">
                  <c:v>900000</c:v>
                </c:pt>
                <c:pt idx="179">
                  <c:v>905000</c:v>
                </c:pt>
                <c:pt idx="180">
                  <c:v>910000</c:v>
                </c:pt>
                <c:pt idx="181">
                  <c:v>915000</c:v>
                </c:pt>
                <c:pt idx="182">
                  <c:v>920000</c:v>
                </c:pt>
                <c:pt idx="183">
                  <c:v>925000</c:v>
                </c:pt>
                <c:pt idx="184">
                  <c:v>930000</c:v>
                </c:pt>
                <c:pt idx="185">
                  <c:v>935000</c:v>
                </c:pt>
                <c:pt idx="186">
                  <c:v>940000</c:v>
                </c:pt>
                <c:pt idx="187">
                  <c:v>945000</c:v>
                </c:pt>
                <c:pt idx="188">
                  <c:v>950000</c:v>
                </c:pt>
                <c:pt idx="189">
                  <c:v>955000</c:v>
                </c:pt>
                <c:pt idx="190">
                  <c:v>960000</c:v>
                </c:pt>
                <c:pt idx="191">
                  <c:v>965000</c:v>
                </c:pt>
                <c:pt idx="192">
                  <c:v>970000</c:v>
                </c:pt>
                <c:pt idx="193">
                  <c:v>975000</c:v>
                </c:pt>
                <c:pt idx="194">
                  <c:v>980000</c:v>
                </c:pt>
                <c:pt idx="195">
                  <c:v>985000</c:v>
                </c:pt>
                <c:pt idx="196">
                  <c:v>990000</c:v>
                </c:pt>
                <c:pt idx="197">
                  <c:v>995000</c:v>
                </c:pt>
                <c:pt idx="198">
                  <c:v>1000000</c:v>
                </c:pt>
                <c:pt idx="199">
                  <c:v>1005000</c:v>
                </c:pt>
              </c:numCache>
            </c:numRef>
          </c:xVal>
          <c:yVal>
            <c:numRef>
              <c:f>'INB Plot'!$I$35:$I$234</c:f>
              <c:numCache>
                <c:formatCode>#,##0</c:formatCode>
                <c:ptCount val="200"/>
                <c:pt idx="0">
                  <c:v>-3479.0599999999995</c:v>
                </c:pt>
                <c:pt idx="1">
                  <c:v>-3419.5599999999995</c:v>
                </c:pt>
                <c:pt idx="2">
                  <c:v>-3360.0599999999977</c:v>
                </c:pt>
                <c:pt idx="3">
                  <c:v>-3300.5599999999977</c:v>
                </c:pt>
                <c:pt idx="4">
                  <c:v>-3241.0599999999977</c:v>
                </c:pt>
                <c:pt idx="5">
                  <c:v>-3181.5599999999977</c:v>
                </c:pt>
                <c:pt idx="6">
                  <c:v>-3122.0599999999977</c:v>
                </c:pt>
                <c:pt idx="7">
                  <c:v>-3062.5599999999977</c:v>
                </c:pt>
                <c:pt idx="8">
                  <c:v>-3003.0599999999977</c:v>
                </c:pt>
                <c:pt idx="9">
                  <c:v>-2943.5599999999977</c:v>
                </c:pt>
                <c:pt idx="10">
                  <c:v>-2884.0600000000049</c:v>
                </c:pt>
                <c:pt idx="11">
                  <c:v>-2824.5600000000049</c:v>
                </c:pt>
                <c:pt idx="12">
                  <c:v>-2765.0599999999831</c:v>
                </c:pt>
                <c:pt idx="13">
                  <c:v>-2705.5599999999831</c:v>
                </c:pt>
                <c:pt idx="14">
                  <c:v>-2646.0599999999977</c:v>
                </c:pt>
                <c:pt idx="15">
                  <c:v>-2586.5599999999977</c:v>
                </c:pt>
                <c:pt idx="16">
                  <c:v>-2527.0599999999977</c:v>
                </c:pt>
                <c:pt idx="17">
                  <c:v>-2467.5599999999977</c:v>
                </c:pt>
                <c:pt idx="18">
                  <c:v>-2408.0599999999977</c:v>
                </c:pt>
                <c:pt idx="19">
                  <c:v>-2348.5599999999977</c:v>
                </c:pt>
                <c:pt idx="20">
                  <c:v>-2289.0599999999977</c:v>
                </c:pt>
                <c:pt idx="21">
                  <c:v>-2229.5599999999977</c:v>
                </c:pt>
                <c:pt idx="22">
                  <c:v>-2170.0599999999977</c:v>
                </c:pt>
                <c:pt idx="23">
                  <c:v>-2110.5599999999977</c:v>
                </c:pt>
                <c:pt idx="24">
                  <c:v>-2051.0599999999977</c:v>
                </c:pt>
                <c:pt idx="25">
                  <c:v>-1991.5599999999977</c:v>
                </c:pt>
                <c:pt idx="26">
                  <c:v>-1932.0599999999977</c:v>
                </c:pt>
                <c:pt idx="27">
                  <c:v>-1872.5599999999977</c:v>
                </c:pt>
                <c:pt idx="28">
                  <c:v>-1813.0599999999977</c:v>
                </c:pt>
                <c:pt idx="29">
                  <c:v>-1753.5599999999977</c:v>
                </c:pt>
                <c:pt idx="30">
                  <c:v>-1694.0599999999977</c:v>
                </c:pt>
                <c:pt idx="31">
                  <c:v>-1634.5599999999977</c:v>
                </c:pt>
                <c:pt idx="32">
                  <c:v>-1575.0599999999977</c:v>
                </c:pt>
                <c:pt idx="33">
                  <c:v>-1515.5599999999977</c:v>
                </c:pt>
                <c:pt idx="34">
                  <c:v>-1456.0599999999977</c:v>
                </c:pt>
                <c:pt idx="35">
                  <c:v>-1396.5599999999977</c:v>
                </c:pt>
                <c:pt idx="36">
                  <c:v>-1337.0599999999977</c:v>
                </c:pt>
                <c:pt idx="37">
                  <c:v>-1277.5599999999977</c:v>
                </c:pt>
                <c:pt idx="38">
                  <c:v>-1218.0599999999977</c:v>
                </c:pt>
                <c:pt idx="39">
                  <c:v>-1158.5599999999977</c:v>
                </c:pt>
                <c:pt idx="40">
                  <c:v>-1099.0599999999977</c:v>
                </c:pt>
                <c:pt idx="41">
                  <c:v>-1039.5599999999977</c:v>
                </c:pt>
                <c:pt idx="42">
                  <c:v>-980.05999999999767</c:v>
                </c:pt>
                <c:pt idx="43">
                  <c:v>-920.55999999999767</c:v>
                </c:pt>
                <c:pt idx="44">
                  <c:v>-861.05999999999767</c:v>
                </c:pt>
                <c:pt idx="45">
                  <c:v>-801.55999999999767</c:v>
                </c:pt>
                <c:pt idx="46">
                  <c:v>-742.05999999999767</c:v>
                </c:pt>
                <c:pt idx="47">
                  <c:v>-682.55999999999767</c:v>
                </c:pt>
                <c:pt idx="48">
                  <c:v>-623.05999999999767</c:v>
                </c:pt>
                <c:pt idx="49">
                  <c:v>-563.55999999999767</c:v>
                </c:pt>
                <c:pt idx="50">
                  <c:v>-504.05999999999767</c:v>
                </c:pt>
                <c:pt idx="51">
                  <c:v>-444.55999999999767</c:v>
                </c:pt>
                <c:pt idx="52">
                  <c:v>-385.05999999999767</c:v>
                </c:pt>
                <c:pt idx="53">
                  <c:v>-325.55999999996857</c:v>
                </c:pt>
                <c:pt idx="54">
                  <c:v>-266.05999999993946</c:v>
                </c:pt>
                <c:pt idx="55">
                  <c:v>-206.55999999993946</c:v>
                </c:pt>
                <c:pt idx="56">
                  <c:v>-147.05999999993946</c:v>
                </c:pt>
                <c:pt idx="57">
                  <c:v>-87.559999999939464</c:v>
                </c:pt>
                <c:pt idx="58">
                  <c:v>-28.059999999939464</c:v>
                </c:pt>
                <c:pt idx="59">
                  <c:v>31.440000000060536</c:v>
                </c:pt>
                <c:pt idx="60">
                  <c:v>90.940000000060536</c:v>
                </c:pt>
                <c:pt idx="61">
                  <c:v>150.44000000006054</c:v>
                </c:pt>
                <c:pt idx="62">
                  <c:v>209.94000000006054</c:v>
                </c:pt>
                <c:pt idx="63">
                  <c:v>269.44000000006054</c:v>
                </c:pt>
                <c:pt idx="64">
                  <c:v>328.94000000006054</c:v>
                </c:pt>
                <c:pt idx="65">
                  <c:v>388.44000000006054</c:v>
                </c:pt>
                <c:pt idx="66">
                  <c:v>447.94000000006054</c:v>
                </c:pt>
                <c:pt idx="67">
                  <c:v>507.44000000006054</c:v>
                </c:pt>
                <c:pt idx="68">
                  <c:v>566.94000000006054</c:v>
                </c:pt>
                <c:pt idx="69">
                  <c:v>626.44000000006054</c:v>
                </c:pt>
                <c:pt idx="70">
                  <c:v>685.94000000006054</c:v>
                </c:pt>
                <c:pt idx="71">
                  <c:v>745.44000000006054</c:v>
                </c:pt>
                <c:pt idx="72">
                  <c:v>804.94000000006054</c:v>
                </c:pt>
                <c:pt idx="73">
                  <c:v>864.44000000006054</c:v>
                </c:pt>
                <c:pt idx="74">
                  <c:v>923.94000000006054</c:v>
                </c:pt>
                <c:pt idx="75">
                  <c:v>983.44000000006054</c:v>
                </c:pt>
                <c:pt idx="76">
                  <c:v>1042.9400000000605</c:v>
                </c:pt>
                <c:pt idx="77">
                  <c:v>1102.4400000000605</c:v>
                </c:pt>
                <c:pt idx="78">
                  <c:v>1161.9400000000605</c:v>
                </c:pt>
                <c:pt idx="79">
                  <c:v>1221.4400000000605</c:v>
                </c:pt>
                <c:pt idx="80">
                  <c:v>1280.9400000000605</c:v>
                </c:pt>
                <c:pt idx="81">
                  <c:v>1340.4400000000605</c:v>
                </c:pt>
                <c:pt idx="82">
                  <c:v>1399.9400000000023</c:v>
                </c:pt>
                <c:pt idx="83">
                  <c:v>1459.4400000000023</c:v>
                </c:pt>
                <c:pt idx="84">
                  <c:v>1518.9400000000023</c:v>
                </c:pt>
                <c:pt idx="85">
                  <c:v>1578.4400000000023</c:v>
                </c:pt>
                <c:pt idx="86">
                  <c:v>1637.9400000000023</c:v>
                </c:pt>
                <c:pt idx="87">
                  <c:v>1697.4400000000023</c:v>
                </c:pt>
                <c:pt idx="88">
                  <c:v>1756.9400000000023</c:v>
                </c:pt>
                <c:pt idx="89">
                  <c:v>1816.4400000000023</c:v>
                </c:pt>
                <c:pt idx="90">
                  <c:v>1875.9400000000023</c:v>
                </c:pt>
                <c:pt idx="91">
                  <c:v>1935.4400000000023</c:v>
                </c:pt>
                <c:pt idx="92">
                  <c:v>1994.9400000000023</c:v>
                </c:pt>
                <c:pt idx="93">
                  <c:v>2054.4400000000023</c:v>
                </c:pt>
                <c:pt idx="94">
                  <c:v>2113.9400000000023</c:v>
                </c:pt>
                <c:pt idx="95">
                  <c:v>2173.4400000000023</c:v>
                </c:pt>
                <c:pt idx="96">
                  <c:v>2232.9400000000023</c:v>
                </c:pt>
                <c:pt idx="97">
                  <c:v>2292.4400000000023</c:v>
                </c:pt>
                <c:pt idx="98">
                  <c:v>2351.9400000000023</c:v>
                </c:pt>
                <c:pt idx="99">
                  <c:v>2411.4400000000023</c:v>
                </c:pt>
                <c:pt idx="100">
                  <c:v>2470.9400000000023</c:v>
                </c:pt>
                <c:pt idx="101">
                  <c:v>2530.4400000000023</c:v>
                </c:pt>
                <c:pt idx="102">
                  <c:v>2589.9400000000023</c:v>
                </c:pt>
                <c:pt idx="103">
                  <c:v>2649.4400000000023</c:v>
                </c:pt>
                <c:pt idx="104">
                  <c:v>2708.9400000000023</c:v>
                </c:pt>
                <c:pt idx="105">
                  <c:v>2768.4400000000023</c:v>
                </c:pt>
                <c:pt idx="106">
                  <c:v>2827.9400000000023</c:v>
                </c:pt>
                <c:pt idx="107">
                  <c:v>2887.4399999999441</c:v>
                </c:pt>
                <c:pt idx="108">
                  <c:v>2946.9400000000023</c:v>
                </c:pt>
                <c:pt idx="109">
                  <c:v>3006.4400000000605</c:v>
                </c:pt>
                <c:pt idx="110">
                  <c:v>3065.9400000000605</c:v>
                </c:pt>
                <c:pt idx="111">
                  <c:v>3125.4400000000605</c:v>
                </c:pt>
                <c:pt idx="112">
                  <c:v>3184.9400000000605</c:v>
                </c:pt>
                <c:pt idx="113">
                  <c:v>3244.4400000000605</c:v>
                </c:pt>
                <c:pt idx="114">
                  <c:v>3303.9400000000605</c:v>
                </c:pt>
                <c:pt idx="115">
                  <c:v>3363.4400000000605</c:v>
                </c:pt>
                <c:pt idx="116">
                  <c:v>3422.9400000000605</c:v>
                </c:pt>
                <c:pt idx="117">
                  <c:v>3482.4400000000605</c:v>
                </c:pt>
                <c:pt idx="118">
                  <c:v>3541.9400000000605</c:v>
                </c:pt>
                <c:pt idx="119">
                  <c:v>3601.4400000000605</c:v>
                </c:pt>
                <c:pt idx="120">
                  <c:v>3660.9400000000605</c:v>
                </c:pt>
                <c:pt idx="121">
                  <c:v>3720.4400000000605</c:v>
                </c:pt>
                <c:pt idx="122">
                  <c:v>3779.9400000000605</c:v>
                </c:pt>
                <c:pt idx="123">
                  <c:v>3839.4400000000605</c:v>
                </c:pt>
                <c:pt idx="124">
                  <c:v>3898.9400000000605</c:v>
                </c:pt>
                <c:pt idx="125">
                  <c:v>3958.4400000000605</c:v>
                </c:pt>
                <c:pt idx="126">
                  <c:v>4017.9400000000605</c:v>
                </c:pt>
                <c:pt idx="127">
                  <c:v>4077.4400000000605</c:v>
                </c:pt>
                <c:pt idx="128">
                  <c:v>4136.9400000000605</c:v>
                </c:pt>
                <c:pt idx="129">
                  <c:v>4196.4400000000605</c:v>
                </c:pt>
                <c:pt idx="130">
                  <c:v>4255.9400000000605</c:v>
                </c:pt>
                <c:pt idx="131">
                  <c:v>4315.4400000000605</c:v>
                </c:pt>
                <c:pt idx="132">
                  <c:v>4374.9400000000605</c:v>
                </c:pt>
                <c:pt idx="133">
                  <c:v>4434.4400000000605</c:v>
                </c:pt>
                <c:pt idx="134">
                  <c:v>4493.9400000000605</c:v>
                </c:pt>
                <c:pt idx="135">
                  <c:v>4553.4400000000605</c:v>
                </c:pt>
                <c:pt idx="136">
                  <c:v>4612.9400000000605</c:v>
                </c:pt>
                <c:pt idx="137">
                  <c:v>4672.4400000000605</c:v>
                </c:pt>
                <c:pt idx="138">
                  <c:v>4731.9400000000605</c:v>
                </c:pt>
                <c:pt idx="139">
                  <c:v>4791.4400000000605</c:v>
                </c:pt>
                <c:pt idx="140">
                  <c:v>4850.9400000000605</c:v>
                </c:pt>
                <c:pt idx="141">
                  <c:v>4910.4400000000605</c:v>
                </c:pt>
                <c:pt idx="142">
                  <c:v>4969.9400000000605</c:v>
                </c:pt>
                <c:pt idx="143">
                  <c:v>5029.4400000000605</c:v>
                </c:pt>
                <c:pt idx="144">
                  <c:v>5088.9400000000605</c:v>
                </c:pt>
                <c:pt idx="145">
                  <c:v>5148.4400000000605</c:v>
                </c:pt>
                <c:pt idx="146">
                  <c:v>5207.9400000000605</c:v>
                </c:pt>
                <c:pt idx="147">
                  <c:v>5267.4400000000605</c:v>
                </c:pt>
                <c:pt idx="148">
                  <c:v>5326.9400000000605</c:v>
                </c:pt>
                <c:pt idx="149">
                  <c:v>5386.4400000000605</c:v>
                </c:pt>
                <c:pt idx="150">
                  <c:v>5445.9400000000605</c:v>
                </c:pt>
                <c:pt idx="151">
                  <c:v>5505.4400000000605</c:v>
                </c:pt>
                <c:pt idx="152">
                  <c:v>5564.9400000000605</c:v>
                </c:pt>
                <c:pt idx="153">
                  <c:v>5624.4400000000605</c:v>
                </c:pt>
                <c:pt idx="154">
                  <c:v>5683.9400000000605</c:v>
                </c:pt>
                <c:pt idx="155">
                  <c:v>5743.4400000000605</c:v>
                </c:pt>
                <c:pt idx="156">
                  <c:v>5802.9400000000605</c:v>
                </c:pt>
                <c:pt idx="157">
                  <c:v>5862.4400000000605</c:v>
                </c:pt>
                <c:pt idx="158">
                  <c:v>5921.9400000000605</c:v>
                </c:pt>
                <c:pt idx="159">
                  <c:v>5981.4400000000605</c:v>
                </c:pt>
                <c:pt idx="160">
                  <c:v>6040.9400000000605</c:v>
                </c:pt>
                <c:pt idx="161">
                  <c:v>6100.4400000000605</c:v>
                </c:pt>
                <c:pt idx="162">
                  <c:v>6159.9400000000605</c:v>
                </c:pt>
                <c:pt idx="163">
                  <c:v>6219.4400000000605</c:v>
                </c:pt>
                <c:pt idx="164">
                  <c:v>6278.9400000000605</c:v>
                </c:pt>
                <c:pt idx="165">
                  <c:v>6338.4400000000605</c:v>
                </c:pt>
                <c:pt idx="166">
                  <c:v>6397.9400000000605</c:v>
                </c:pt>
                <c:pt idx="167">
                  <c:v>6457.4400000000605</c:v>
                </c:pt>
                <c:pt idx="168">
                  <c:v>6516.9400000000605</c:v>
                </c:pt>
                <c:pt idx="169">
                  <c:v>6576.4400000000605</c:v>
                </c:pt>
                <c:pt idx="170">
                  <c:v>6635.9400000000605</c:v>
                </c:pt>
                <c:pt idx="171">
                  <c:v>6695.4400000000605</c:v>
                </c:pt>
                <c:pt idx="172">
                  <c:v>6754.9400000000605</c:v>
                </c:pt>
                <c:pt idx="173">
                  <c:v>6814.4400000000605</c:v>
                </c:pt>
                <c:pt idx="174">
                  <c:v>6873.9400000000605</c:v>
                </c:pt>
                <c:pt idx="175">
                  <c:v>6933.4400000000605</c:v>
                </c:pt>
                <c:pt idx="176">
                  <c:v>6992.9400000000605</c:v>
                </c:pt>
                <c:pt idx="177">
                  <c:v>7052.4400000000605</c:v>
                </c:pt>
                <c:pt idx="178">
                  <c:v>7111.9400000000605</c:v>
                </c:pt>
                <c:pt idx="179">
                  <c:v>7171.4400000000605</c:v>
                </c:pt>
                <c:pt idx="180">
                  <c:v>7230.9400000000605</c:v>
                </c:pt>
                <c:pt idx="181">
                  <c:v>7290.4400000000605</c:v>
                </c:pt>
                <c:pt idx="182">
                  <c:v>7349.9400000000605</c:v>
                </c:pt>
                <c:pt idx="183">
                  <c:v>7409.4400000000605</c:v>
                </c:pt>
                <c:pt idx="184">
                  <c:v>7468.9400000000605</c:v>
                </c:pt>
                <c:pt idx="185">
                  <c:v>7528.4400000000605</c:v>
                </c:pt>
                <c:pt idx="186">
                  <c:v>7587.9399999999441</c:v>
                </c:pt>
                <c:pt idx="187">
                  <c:v>7647.4399999999441</c:v>
                </c:pt>
                <c:pt idx="188">
                  <c:v>7706.9399999999441</c:v>
                </c:pt>
                <c:pt idx="189">
                  <c:v>7766.4399999999441</c:v>
                </c:pt>
                <c:pt idx="190">
                  <c:v>7825.9399999999441</c:v>
                </c:pt>
                <c:pt idx="191">
                  <c:v>7885.4399999999441</c:v>
                </c:pt>
                <c:pt idx="192">
                  <c:v>7944.9399999999441</c:v>
                </c:pt>
                <c:pt idx="193">
                  <c:v>8004.4399999999441</c:v>
                </c:pt>
                <c:pt idx="194">
                  <c:v>8063.9399999999441</c:v>
                </c:pt>
                <c:pt idx="195">
                  <c:v>8123.4399999999441</c:v>
                </c:pt>
                <c:pt idx="196">
                  <c:v>8182.9399999999441</c:v>
                </c:pt>
                <c:pt idx="197">
                  <c:v>8242.4399999999441</c:v>
                </c:pt>
                <c:pt idx="198">
                  <c:v>8301.9399999999441</c:v>
                </c:pt>
                <c:pt idx="199">
                  <c:v>8361.4399999999441</c:v>
                </c:pt>
              </c:numCache>
            </c:numRef>
          </c:yVal>
          <c:smooth val="1"/>
        </c:ser>
        <c:ser>
          <c:idx val="1"/>
          <c:order val="1"/>
          <c:tx>
            <c:v>Horizontal @ INB(500,000)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xVal>
            <c:numRef>
              <c:f>'INB Plot'!$R$26:$R$27</c:f>
              <c:numCache>
                <c:formatCode>#,##0</c:formatCode>
                <c:ptCount val="2"/>
                <c:pt idx="0" formatCode="General">
                  <c:v>0</c:v>
                </c:pt>
                <c:pt idx="1">
                  <c:v>500000</c:v>
                </c:pt>
              </c:numCache>
            </c:numRef>
          </c:xVal>
          <c:yVal>
            <c:numRef>
              <c:f>'INB Plot'!$S$26:$S$27</c:f>
              <c:numCache>
                <c:formatCode>#,##0</c:formatCode>
                <c:ptCount val="2"/>
                <c:pt idx="0">
                  <c:v>2351.9400000000023</c:v>
                </c:pt>
                <c:pt idx="1">
                  <c:v>2351.9400000000023</c:v>
                </c:pt>
              </c:numCache>
            </c:numRef>
          </c:yVal>
          <c:smooth val="1"/>
        </c:ser>
        <c:ser>
          <c:idx val="2"/>
          <c:order val="2"/>
          <c:tx>
            <c:v>Vertical @ Lambda=500,000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xVal>
            <c:numRef>
              <c:f>'INB Plot'!$R$27:$R$28</c:f>
              <c:numCache>
                <c:formatCode>General</c:formatCode>
                <c:ptCount val="2"/>
                <c:pt idx="0" formatCode="#,##0">
                  <c:v>500000</c:v>
                </c:pt>
                <c:pt idx="1">
                  <c:v>500000</c:v>
                </c:pt>
              </c:numCache>
            </c:numRef>
          </c:xVal>
          <c:yVal>
            <c:numRef>
              <c:f>'INB Plot'!$U$27:$U$28</c:f>
              <c:numCache>
                <c:formatCode>General</c:formatCode>
                <c:ptCount val="2"/>
                <c:pt idx="0">
                  <c:v>5560.479314383113</c:v>
                </c:pt>
                <c:pt idx="1">
                  <c:v>-856.59931438310832</c:v>
                </c:pt>
              </c:numCache>
            </c:numRef>
          </c:yVal>
          <c:smooth val="1"/>
        </c:ser>
        <c:ser>
          <c:idx val="3"/>
          <c:order val="3"/>
          <c:tx>
            <c:v>Lower Limit of INB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'INB Plot'!$A$35:$A$234</c:f>
              <c:numCache>
                <c:formatCode>General</c:formatCode>
                <c:ptCount val="200"/>
                <c:pt idx="0">
                  <c:v>10000</c:v>
                </c:pt>
                <c:pt idx="1">
                  <c:v>15000</c:v>
                </c:pt>
                <c:pt idx="2">
                  <c:v>20000</c:v>
                </c:pt>
                <c:pt idx="3">
                  <c:v>25000</c:v>
                </c:pt>
                <c:pt idx="4">
                  <c:v>30000</c:v>
                </c:pt>
                <c:pt idx="5">
                  <c:v>35000</c:v>
                </c:pt>
                <c:pt idx="6">
                  <c:v>40000</c:v>
                </c:pt>
                <c:pt idx="7">
                  <c:v>45000</c:v>
                </c:pt>
                <c:pt idx="8">
                  <c:v>50000</c:v>
                </c:pt>
                <c:pt idx="9">
                  <c:v>55000</c:v>
                </c:pt>
                <c:pt idx="10">
                  <c:v>60000</c:v>
                </c:pt>
                <c:pt idx="11">
                  <c:v>65000</c:v>
                </c:pt>
                <c:pt idx="12">
                  <c:v>70000</c:v>
                </c:pt>
                <c:pt idx="13">
                  <c:v>75000</c:v>
                </c:pt>
                <c:pt idx="14">
                  <c:v>80000</c:v>
                </c:pt>
                <c:pt idx="15">
                  <c:v>85000</c:v>
                </c:pt>
                <c:pt idx="16">
                  <c:v>90000</c:v>
                </c:pt>
                <c:pt idx="17">
                  <c:v>95000</c:v>
                </c:pt>
                <c:pt idx="18">
                  <c:v>100000</c:v>
                </c:pt>
                <c:pt idx="19">
                  <c:v>105000</c:v>
                </c:pt>
                <c:pt idx="20">
                  <c:v>110000</c:v>
                </c:pt>
                <c:pt idx="21">
                  <c:v>115000</c:v>
                </c:pt>
                <c:pt idx="22">
                  <c:v>120000</c:v>
                </c:pt>
                <c:pt idx="23">
                  <c:v>125000</c:v>
                </c:pt>
                <c:pt idx="24">
                  <c:v>130000</c:v>
                </c:pt>
                <c:pt idx="25">
                  <c:v>135000</c:v>
                </c:pt>
                <c:pt idx="26">
                  <c:v>140000</c:v>
                </c:pt>
                <c:pt idx="27">
                  <c:v>145000</c:v>
                </c:pt>
                <c:pt idx="28">
                  <c:v>150000</c:v>
                </c:pt>
                <c:pt idx="29">
                  <c:v>155000</c:v>
                </c:pt>
                <c:pt idx="30">
                  <c:v>160000</c:v>
                </c:pt>
                <c:pt idx="31">
                  <c:v>165000</c:v>
                </c:pt>
                <c:pt idx="32">
                  <c:v>170000</c:v>
                </c:pt>
                <c:pt idx="33">
                  <c:v>175000</c:v>
                </c:pt>
                <c:pt idx="34">
                  <c:v>180000</c:v>
                </c:pt>
                <c:pt idx="35">
                  <c:v>185000</c:v>
                </c:pt>
                <c:pt idx="36">
                  <c:v>190000</c:v>
                </c:pt>
                <c:pt idx="37">
                  <c:v>195000</c:v>
                </c:pt>
                <c:pt idx="38">
                  <c:v>200000</c:v>
                </c:pt>
                <c:pt idx="39">
                  <c:v>205000</c:v>
                </c:pt>
                <c:pt idx="40">
                  <c:v>210000</c:v>
                </c:pt>
                <c:pt idx="41">
                  <c:v>215000</c:v>
                </c:pt>
                <c:pt idx="42">
                  <c:v>220000</c:v>
                </c:pt>
                <c:pt idx="43">
                  <c:v>225000</c:v>
                </c:pt>
                <c:pt idx="44">
                  <c:v>230000</c:v>
                </c:pt>
                <c:pt idx="45">
                  <c:v>235000</c:v>
                </c:pt>
                <c:pt idx="46">
                  <c:v>240000</c:v>
                </c:pt>
                <c:pt idx="47">
                  <c:v>245000</c:v>
                </c:pt>
                <c:pt idx="48">
                  <c:v>250000</c:v>
                </c:pt>
                <c:pt idx="49">
                  <c:v>255000</c:v>
                </c:pt>
                <c:pt idx="50">
                  <c:v>260000</c:v>
                </c:pt>
                <c:pt idx="51">
                  <c:v>265000</c:v>
                </c:pt>
                <c:pt idx="52">
                  <c:v>270000</c:v>
                </c:pt>
                <c:pt idx="53">
                  <c:v>275000</c:v>
                </c:pt>
                <c:pt idx="54">
                  <c:v>280000</c:v>
                </c:pt>
                <c:pt idx="55">
                  <c:v>285000</c:v>
                </c:pt>
                <c:pt idx="56">
                  <c:v>290000</c:v>
                </c:pt>
                <c:pt idx="57">
                  <c:v>295000</c:v>
                </c:pt>
                <c:pt idx="58">
                  <c:v>300000</c:v>
                </c:pt>
                <c:pt idx="59">
                  <c:v>305000</c:v>
                </c:pt>
                <c:pt idx="60">
                  <c:v>310000</c:v>
                </c:pt>
                <c:pt idx="61">
                  <c:v>315000</c:v>
                </c:pt>
                <c:pt idx="62">
                  <c:v>320000</c:v>
                </c:pt>
                <c:pt idx="63">
                  <c:v>325000</c:v>
                </c:pt>
                <c:pt idx="64">
                  <c:v>330000</c:v>
                </c:pt>
                <c:pt idx="65">
                  <c:v>335000</c:v>
                </c:pt>
                <c:pt idx="66">
                  <c:v>340000</c:v>
                </c:pt>
                <c:pt idx="67">
                  <c:v>345000</c:v>
                </c:pt>
                <c:pt idx="68">
                  <c:v>350000</c:v>
                </c:pt>
                <c:pt idx="69">
                  <c:v>355000</c:v>
                </c:pt>
                <c:pt idx="70">
                  <c:v>360000</c:v>
                </c:pt>
                <c:pt idx="71">
                  <c:v>365000</c:v>
                </c:pt>
                <c:pt idx="72">
                  <c:v>370000</c:v>
                </c:pt>
                <c:pt idx="73">
                  <c:v>375000</c:v>
                </c:pt>
                <c:pt idx="74">
                  <c:v>380000</c:v>
                </c:pt>
                <c:pt idx="75">
                  <c:v>385000</c:v>
                </c:pt>
                <c:pt idx="76">
                  <c:v>390000</c:v>
                </c:pt>
                <c:pt idx="77">
                  <c:v>395000</c:v>
                </c:pt>
                <c:pt idx="78">
                  <c:v>400000</c:v>
                </c:pt>
                <c:pt idx="79">
                  <c:v>405000</c:v>
                </c:pt>
                <c:pt idx="80">
                  <c:v>410000</c:v>
                </c:pt>
                <c:pt idx="81">
                  <c:v>415000</c:v>
                </c:pt>
                <c:pt idx="82">
                  <c:v>420000</c:v>
                </c:pt>
                <c:pt idx="83">
                  <c:v>425000</c:v>
                </c:pt>
                <c:pt idx="84">
                  <c:v>430000</c:v>
                </c:pt>
                <c:pt idx="85">
                  <c:v>435000</c:v>
                </c:pt>
                <c:pt idx="86">
                  <c:v>440000</c:v>
                </c:pt>
                <c:pt idx="87">
                  <c:v>445000</c:v>
                </c:pt>
                <c:pt idx="88">
                  <c:v>450000</c:v>
                </c:pt>
                <c:pt idx="89">
                  <c:v>455000</c:v>
                </c:pt>
                <c:pt idx="90">
                  <c:v>460000</c:v>
                </c:pt>
                <c:pt idx="91">
                  <c:v>465000</c:v>
                </c:pt>
                <c:pt idx="92">
                  <c:v>470000</c:v>
                </c:pt>
                <c:pt idx="93">
                  <c:v>475000</c:v>
                </c:pt>
                <c:pt idx="94">
                  <c:v>480000</c:v>
                </c:pt>
                <c:pt idx="95">
                  <c:v>485000</c:v>
                </c:pt>
                <c:pt idx="96">
                  <c:v>490000</c:v>
                </c:pt>
                <c:pt idx="97">
                  <c:v>495000</c:v>
                </c:pt>
                <c:pt idx="98">
                  <c:v>500000</c:v>
                </c:pt>
                <c:pt idx="99">
                  <c:v>505000</c:v>
                </c:pt>
                <c:pt idx="100">
                  <c:v>510000</c:v>
                </c:pt>
                <c:pt idx="101">
                  <c:v>515000</c:v>
                </c:pt>
                <c:pt idx="102">
                  <c:v>520000</c:v>
                </c:pt>
                <c:pt idx="103">
                  <c:v>525000</c:v>
                </c:pt>
                <c:pt idx="104">
                  <c:v>530000</c:v>
                </c:pt>
                <c:pt idx="105">
                  <c:v>535000</c:v>
                </c:pt>
                <c:pt idx="106">
                  <c:v>540000</c:v>
                </c:pt>
                <c:pt idx="107">
                  <c:v>545000</c:v>
                </c:pt>
                <c:pt idx="108">
                  <c:v>550000</c:v>
                </c:pt>
                <c:pt idx="109">
                  <c:v>555000</c:v>
                </c:pt>
                <c:pt idx="110">
                  <c:v>560000</c:v>
                </c:pt>
                <c:pt idx="111">
                  <c:v>565000</c:v>
                </c:pt>
                <c:pt idx="112">
                  <c:v>570000</c:v>
                </c:pt>
                <c:pt idx="113">
                  <c:v>575000</c:v>
                </c:pt>
                <c:pt idx="114">
                  <c:v>580000</c:v>
                </c:pt>
                <c:pt idx="115">
                  <c:v>585000</c:v>
                </c:pt>
                <c:pt idx="116">
                  <c:v>590000</c:v>
                </c:pt>
                <c:pt idx="117">
                  <c:v>595000</c:v>
                </c:pt>
                <c:pt idx="118">
                  <c:v>600000</c:v>
                </c:pt>
                <c:pt idx="119">
                  <c:v>605000</c:v>
                </c:pt>
                <c:pt idx="120">
                  <c:v>610000</c:v>
                </c:pt>
                <c:pt idx="121">
                  <c:v>615000</c:v>
                </c:pt>
                <c:pt idx="122">
                  <c:v>620000</c:v>
                </c:pt>
                <c:pt idx="123">
                  <c:v>625000</c:v>
                </c:pt>
                <c:pt idx="124">
                  <c:v>630000</c:v>
                </c:pt>
                <c:pt idx="125">
                  <c:v>635000</c:v>
                </c:pt>
                <c:pt idx="126">
                  <c:v>640000</c:v>
                </c:pt>
                <c:pt idx="127">
                  <c:v>645000</c:v>
                </c:pt>
                <c:pt idx="128">
                  <c:v>650000</c:v>
                </c:pt>
                <c:pt idx="129">
                  <c:v>655000</c:v>
                </c:pt>
                <c:pt idx="130">
                  <c:v>660000</c:v>
                </c:pt>
                <c:pt idx="131">
                  <c:v>665000</c:v>
                </c:pt>
                <c:pt idx="132">
                  <c:v>670000</c:v>
                </c:pt>
                <c:pt idx="133">
                  <c:v>675000</c:v>
                </c:pt>
                <c:pt idx="134">
                  <c:v>680000</c:v>
                </c:pt>
                <c:pt idx="135">
                  <c:v>685000</c:v>
                </c:pt>
                <c:pt idx="136">
                  <c:v>690000</c:v>
                </c:pt>
                <c:pt idx="137">
                  <c:v>695000</c:v>
                </c:pt>
                <c:pt idx="138">
                  <c:v>700000</c:v>
                </c:pt>
                <c:pt idx="139">
                  <c:v>705000</c:v>
                </c:pt>
                <c:pt idx="140">
                  <c:v>710000</c:v>
                </c:pt>
                <c:pt idx="141">
                  <c:v>715000</c:v>
                </c:pt>
                <c:pt idx="142">
                  <c:v>720000</c:v>
                </c:pt>
                <c:pt idx="143">
                  <c:v>725000</c:v>
                </c:pt>
                <c:pt idx="144">
                  <c:v>730000</c:v>
                </c:pt>
                <c:pt idx="145">
                  <c:v>735000</c:v>
                </c:pt>
                <c:pt idx="146">
                  <c:v>740000</c:v>
                </c:pt>
                <c:pt idx="147">
                  <c:v>745000</c:v>
                </c:pt>
                <c:pt idx="148">
                  <c:v>750000</c:v>
                </c:pt>
                <c:pt idx="149">
                  <c:v>755000</c:v>
                </c:pt>
                <c:pt idx="150">
                  <c:v>760000</c:v>
                </c:pt>
                <c:pt idx="151">
                  <c:v>765000</c:v>
                </c:pt>
                <c:pt idx="152">
                  <c:v>770000</c:v>
                </c:pt>
                <c:pt idx="153">
                  <c:v>775000</c:v>
                </c:pt>
                <c:pt idx="154">
                  <c:v>780000</c:v>
                </c:pt>
                <c:pt idx="155">
                  <c:v>785000</c:v>
                </c:pt>
                <c:pt idx="156">
                  <c:v>790000</c:v>
                </c:pt>
                <c:pt idx="157">
                  <c:v>795000</c:v>
                </c:pt>
                <c:pt idx="158">
                  <c:v>800000</c:v>
                </c:pt>
                <c:pt idx="159">
                  <c:v>805000</c:v>
                </c:pt>
                <c:pt idx="160">
                  <c:v>810000</c:v>
                </c:pt>
                <c:pt idx="161">
                  <c:v>815000</c:v>
                </c:pt>
                <c:pt idx="162">
                  <c:v>820000</c:v>
                </c:pt>
                <c:pt idx="163">
                  <c:v>825000</c:v>
                </c:pt>
                <c:pt idx="164">
                  <c:v>830000</c:v>
                </c:pt>
                <c:pt idx="165">
                  <c:v>835000</c:v>
                </c:pt>
                <c:pt idx="166">
                  <c:v>840000</c:v>
                </c:pt>
                <c:pt idx="167">
                  <c:v>845000</c:v>
                </c:pt>
                <c:pt idx="168">
                  <c:v>850000</c:v>
                </c:pt>
                <c:pt idx="169">
                  <c:v>855000</c:v>
                </c:pt>
                <c:pt idx="170">
                  <c:v>860000</c:v>
                </c:pt>
                <c:pt idx="171">
                  <c:v>865000</c:v>
                </c:pt>
                <c:pt idx="172">
                  <c:v>870000</c:v>
                </c:pt>
                <c:pt idx="173">
                  <c:v>875000</c:v>
                </c:pt>
                <c:pt idx="174">
                  <c:v>880000</c:v>
                </c:pt>
                <c:pt idx="175">
                  <c:v>885000</c:v>
                </c:pt>
                <c:pt idx="176">
                  <c:v>890000</c:v>
                </c:pt>
                <c:pt idx="177">
                  <c:v>895000</c:v>
                </c:pt>
                <c:pt idx="178">
                  <c:v>900000</c:v>
                </c:pt>
                <c:pt idx="179">
                  <c:v>905000</c:v>
                </c:pt>
                <c:pt idx="180">
                  <c:v>910000</c:v>
                </c:pt>
                <c:pt idx="181">
                  <c:v>915000</c:v>
                </c:pt>
                <c:pt idx="182">
                  <c:v>920000</c:v>
                </c:pt>
                <c:pt idx="183">
                  <c:v>925000</c:v>
                </c:pt>
                <c:pt idx="184">
                  <c:v>930000</c:v>
                </c:pt>
                <c:pt idx="185">
                  <c:v>935000</c:v>
                </c:pt>
                <c:pt idx="186">
                  <c:v>940000</c:v>
                </c:pt>
                <c:pt idx="187">
                  <c:v>945000</c:v>
                </c:pt>
                <c:pt idx="188">
                  <c:v>950000</c:v>
                </c:pt>
                <c:pt idx="189">
                  <c:v>955000</c:v>
                </c:pt>
                <c:pt idx="190">
                  <c:v>960000</c:v>
                </c:pt>
                <c:pt idx="191">
                  <c:v>965000</c:v>
                </c:pt>
                <c:pt idx="192">
                  <c:v>970000</c:v>
                </c:pt>
                <c:pt idx="193">
                  <c:v>975000</c:v>
                </c:pt>
                <c:pt idx="194">
                  <c:v>980000</c:v>
                </c:pt>
                <c:pt idx="195">
                  <c:v>985000</c:v>
                </c:pt>
                <c:pt idx="196">
                  <c:v>990000</c:v>
                </c:pt>
                <c:pt idx="197">
                  <c:v>995000</c:v>
                </c:pt>
                <c:pt idx="198">
                  <c:v>1000000</c:v>
                </c:pt>
                <c:pt idx="199">
                  <c:v>1005000</c:v>
                </c:pt>
              </c:numCache>
            </c:numRef>
          </c:xVal>
          <c:yVal>
            <c:numRef>
              <c:f>'INB Plot'!$Q$35:$Q$234</c:f>
              <c:numCache>
                <c:formatCode>0.00</c:formatCode>
                <c:ptCount val="200"/>
                <c:pt idx="0">
                  <c:v>-3668.4386651233699</c:v>
                </c:pt>
                <c:pt idx="1">
                  <c:v>-3632.1016245313263</c:v>
                </c:pt>
                <c:pt idx="2">
                  <c:v>-3597.6521937826597</c:v>
                </c:pt>
                <c:pt idx="3">
                  <c:v>-3564.5535680429248</c:v>
                </c:pt>
                <c:pt idx="4">
                  <c:v>-3532.4387954246981</c:v>
                </c:pt>
                <c:pt idx="5">
                  <c:v>-3501.0549857381138</c:v>
                </c:pt>
                <c:pt idx="6">
                  <c:v>-3470.2250965188546</c:v>
                </c:pt>
                <c:pt idx="7">
                  <c:v>-3439.8228632528053</c:v>
                </c:pt>
                <c:pt idx="8">
                  <c:v>-3409.756504262039</c:v>
                </c:pt>
                <c:pt idx="9">
                  <c:v>-3379.9580639298897</c:v>
                </c:pt>
                <c:pt idx="10">
                  <c:v>-3350.3763506227137</c:v>
                </c:pt>
                <c:pt idx="11">
                  <c:v>-3320.9721800962898</c:v>
                </c:pt>
                <c:pt idx="12">
                  <c:v>-3291.7151160592225</c:v>
                </c:pt>
                <c:pt idx="13">
                  <c:v>-3262.5811980062253</c:v>
                </c:pt>
                <c:pt idx="14">
                  <c:v>-3233.5513308456257</c:v>
                </c:pt>
                <c:pt idx="15">
                  <c:v>-3204.6101255098765</c:v>
                </c:pt>
                <c:pt idx="16">
                  <c:v>-3175.7450518551505</c:v>
                </c:pt>
                <c:pt idx="17">
                  <c:v>-3146.9458111496006</c:v>
                </c:pt>
                <c:pt idx="18">
                  <c:v>-3118.2038652245183</c:v>
                </c:pt>
                <c:pt idx="19">
                  <c:v>-3089.5120789323505</c:v>
                </c:pt>
                <c:pt idx="20">
                  <c:v>-3060.8644456116208</c:v>
                </c:pt>
                <c:pt idx="21">
                  <c:v>-3032.2558740962154</c:v>
                </c:pt>
                <c:pt idx="22">
                  <c:v>-3003.6820218719322</c:v>
                </c:pt>
                <c:pt idx="23">
                  <c:v>-2975.1391632014656</c:v>
                </c:pt>
                <c:pt idx="24">
                  <c:v>-2946.6240840096143</c:v>
                </c:pt>
                <c:pt idx="25">
                  <c:v>-2918.1339974375219</c:v>
                </c:pt>
                <c:pt idx="26">
                  <c:v>-2889.6664755003771</c:v>
                </c:pt>
                <c:pt idx="27">
                  <c:v>-2861.2193933942549</c:v>
                </c:pt>
                <c:pt idx="28">
                  <c:v>-2832.7908838152707</c:v>
                </c:pt>
                <c:pt idx="29">
                  <c:v>-2804.3792992613844</c:v>
                </c:pt>
                <c:pt idx="30">
                  <c:v>-2775.9831807421615</c:v>
                </c:pt>
                <c:pt idx="31">
                  <c:v>-2747.6012316656652</c:v>
                </c:pt>
                <c:pt idx="32">
                  <c:v>-2719.2322959335902</c:v>
                </c:pt>
                <c:pt idx="33">
                  <c:v>-2690.8753394768573</c:v>
                </c:pt>
                <c:pt idx="34">
                  <c:v>-2662.529434619375</c:v>
                </c:pt>
                <c:pt idx="35">
                  <c:v>-2634.1937467787166</c:v>
                </c:pt>
                <c:pt idx="36">
                  <c:v>-2605.8675231073421</c:v>
                </c:pt>
                <c:pt idx="37">
                  <c:v>-2577.550082752784</c:v>
                </c:pt>
                <c:pt idx="38">
                  <c:v>-2549.2408084745393</c:v>
                </c:pt>
                <c:pt idx="39">
                  <c:v>-2520.9391394027589</c:v>
                </c:pt>
                <c:pt idx="40">
                  <c:v>-2492.6445647617552</c:v>
                </c:pt>
                <c:pt idx="41">
                  <c:v>-2464.35661841196</c:v>
                </c:pt>
                <c:pt idx="42">
                  <c:v>-2436.0748740887357</c:v>
                </c:pt>
                <c:pt idx="43">
                  <c:v>-2407.7989412366305</c:v>
                </c:pt>
                <c:pt idx="44">
                  <c:v>-2379.528461354138</c:v>
                </c:pt>
                <c:pt idx="45">
                  <c:v>-2351.2631047775867</c:v>
                </c:pt>
                <c:pt idx="46">
                  <c:v>-2323.0025678439169</c:v>
                </c:pt>
                <c:pt idx="47">
                  <c:v>-2294.7465703813805</c:v>
                </c:pt>
                <c:pt idx="48">
                  <c:v>-2266.4948534848513</c:v>
                </c:pt>
                <c:pt idx="49">
                  <c:v>-2238.2471775388403</c:v>
                </c:pt>
                <c:pt idx="50">
                  <c:v>-2210.0033204566844</c:v>
                </c:pt>
                <c:pt idx="51">
                  <c:v>-2181.7630761088594</c:v>
                </c:pt>
                <c:pt idx="52">
                  <c:v>-2153.5262529171782</c:v>
                </c:pt>
                <c:pt idx="53">
                  <c:v>-2125.2926725948219</c:v>
                </c:pt>
                <c:pt idx="54">
                  <c:v>-2097.0621690148855</c:v>
                </c:pt>
                <c:pt idx="55">
                  <c:v>-2068.8345871924107</c:v>
                </c:pt>
                <c:pt idx="56">
                  <c:v>-2040.6097823668774</c:v>
                </c:pt>
                <c:pt idx="57">
                  <c:v>-2012.3876191737713</c:v>
                </c:pt>
                <c:pt idx="58">
                  <c:v>-1984.1679708953254</c:v>
                </c:pt>
                <c:pt idx="59">
                  <c:v>-1955.9507187817446</c:v>
                </c:pt>
                <c:pt idx="60">
                  <c:v>-1927.7357514353189</c:v>
                </c:pt>
                <c:pt idx="61">
                  <c:v>-1899.5229642507238</c:v>
                </c:pt>
                <c:pt idx="62">
                  <c:v>-1871.3122589056366</c:v>
                </c:pt>
                <c:pt idx="63">
                  <c:v>-1843.103542896466</c:v>
                </c:pt>
                <c:pt idx="64">
                  <c:v>-1814.8967291146087</c:v>
                </c:pt>
                <c:pt idx="65">
                  <c:v>-1786.6917354591728</c:v>
                </c:pt>
                <c:pt idx="66">
                  <c:v>-1758.4884844825538</c:v>
                </c:pt>
                <c:pt idx="67">
                  <c:v>-1730.286903065667</c:v>
                </c:pt>
                <c:pt idx="68">
                  <c:v>-1702.0869221199819</c:v>
                </c:pt>
                <c:pt idx="69">
                  <c:v>-1673.888476313813</c:v>
                </c:pt>
                <c:pt idx="70">
                  <c:v>-1645.6915038206012</c:v>
                </c:pt>
                <c:pt idx="71">
                  <c:v>-1617.4959460871437</c:v>
                </c:pt>
                <c:pt idx="72">
                  <c:v>-1589.3017476199652</c:v>
                </c:pt>
                <c:pt idx="73">
                  <c:v>-1561.1088557881908</c:v>
                </c:pt>
                <c:pt idx="74">
                  <c:v>-1532.9172206414505</c:v>
                </c:pt>
                <c:pt idx="75">
                  <c:v>-1504.726794741503</c:v>
                </c:pt>
                <c:pt idx="76">
                  <c:v>-1476.5375330063785</c:v>
                </c:pt>
                <c:pt idx="77">
                  <c:v>-1448.3493925659859</c:v>
                </c:pt>
                <c:pt idx="78">
                  <c:v>-1420.1623326281874</c:v>
                </c:pt>
                <c:pt idx="79">
                  <c:v>-1391.9763143544965</c:v>
                </c:pt>
                <c:pt idx="80">
                  <c:v>-1363.7913007445745</c:v>
                </c:pt>
                <c:pt idx="81">
                  <c:v>-1335.6072565288296</c:v>
                </c:pt>
                <c:pt idx="82">
                  <c:v>-1307.4241480684486</c:v>
                </c:pt>
                <c:pt idx="83">
                  <c:v>-1279.2419432622787</c:v>
                </c:pt>
                <c:pt idx="84">
                  <c:v>-1251.0606114600123</c:v>
                </c:pt>
                <c:pt idx="85">
                  <c:v>-1222.8801233811846</c:v>
                </c:pt>
                <c:pt idx="86">
                  <c:v>-1194.7004510395313</c:v>
                </c:pt>
                <c:pt idx="87">
                  <c:v>-1166.5215676723105</c:v>
                </c:pt>
                <c:pt idx="88">
                  <c:v>-1138.3434476741954</c:v>
                </c:pt>
                <c:pt idx="89">
                  <c:v>-1110.166066535407</c:v>
                </c:pt>
                <c:pt idx="90">
                  <c:v>-1081.9894007837743</c:v>
                </c:pt>
                <c:pt idx="91">
                  <c:v>-1053.8134279304259</c:v>
                </c:pt>
                <c:pt idx="92">
                  <c:v>-1025.6381264188622</c:v>
                </c:pt>
                <c:pt idx="93">
                  <c:v>-997.46347557715217</c:v>
                </c:pt>
                <c:pt idx="94">
                  <c:v>-969.28945557304451</c:v>
                </c:pt>
                <c:pt idx="95">
                  <c:v>-941.11604737178277</c:v>
                </c:pt>
                <c:pt idx="96">
                  <c:v>-912.94323269643382</c:v>
                </c:pt>
                <c:pt idx="97">
                  <c:v>-884.77099399056715</c:v>
                </c:pt>
                <c:pt idx="98">
                  <c:v>-856.59931438310832</c:v>
                </c:pt>
                <c:pt idx="99">
                  <c:v>-828.42817765523523</c:v>
                </c:pt>
                <c:pt idx="100">
                  <c:v>-800.25756820917604</c:v>
                </c:pt>
                <c:pt idx="101">
                  <c:v>-772.08747103876931</c:v>
                </c:pt>
                <c:pt idx="102">
                  <c:v>-743.91787170169755</c:v>
                </c:pt>
                <c:pt idx="103">
                  <c:v>-715.74875629325561</c:v>
                </c:pt>
                <c:pt idx="104">
                  <c:v>-687.58011142158011</c:v>
                </c:pt>
                <c:pt idx="105">
                  <c:v>-659.41192418422725</c:v>
                </c:pt>
                <c:pt idx="106">
                  <c:v>-631.24418214602883</c:v>
                </c:pt>
                <c:pt idx="107">
                  <c:v>-603.07687331813577</c:v>
                </c:pt>
                <c:pt idx="108">
                  <c:v>-574.90998613817601</c:v>
                </c:pt>
                <c:pt idx="109">
                  <c:v>-546.74350945147035</c:v>
                </c:pt>
                <c:pt idx="110">
                  <c:v>-518.57743249322129</c:v>
                </c:pt>
                <c:pt idx="111">
                  <c:v>-490.41174487163698</c:v>
                </c:pt>
                <c:pt idx="112">
                  <c:v>-462.24643655191539</c:v>
                </c:pt>
                <c:pt idx="113">
                  <c:v>-434.0814978410549</c:v>
                </c:pt>
                <c:pt idx="114">
                  <c:v>-405.9169193734233</c:v>
                </c:pt>
                <c:pt idx="115">
                  <c:v>-377.75269209706357</c:v>
                </c:pt>
                <c:pt idx="116">
                  <c:v>-349.58880726067127</c:v>
                </c:pt>
                <c:pt idx="117">
                  <c:v>-321.42525640121812</c:v>
                </c:pt>
                <c:pt idx="118">
                  <c:v>-293.26203133218542</c:v>
                </c:pt>
                <c:pt idx="119">
                  <c:v>-265.09912413236452</c:v>
                </c:pt>
                <c:pt idx="120">
                  <c:v>-236.9365271351985</c:v>
                </c:pt>
                <c:pt idx="121">
                  <c:v>-208.77423291863579</c:v>
                </c:pt>
                <c:pt idx="122">
                  <c:v>-180.61223429545817</c:v>
                </c:pt>
                <c:pt idx="123">
                  <c:v>-152.45052430407259</c:v>
                </c:pt>
                <c:pt idx="124">
                  <c:v>-124.28909619972774</c:v>
                </c:pt>
                <c:pt idx="125">
                  <c:v>-96.127943446138033</c:v>
                </c:pt>
                <c:pt idx="126">
                  <c:v>-67.967059707495082</c:v>
                </c:pt>
                <c:pt idx="127">
                  <c:v>-39.806438840841111</c:v>
                </c:pt>
                <c:pt idx="128">
                  <c:v>-11.646074888788462</c:v>
                </c:pt>
                <c:pt idx="129">
                  <c:v>16.514037927432582</c:v>
                </c:pt>
                <c:pt idx="130">
                  <c:v>44.673905214617662</c:v>
                </c:pt>
                <c:pt idx="131">
                  <c:v>72.833532413934336</c:v>
                </c:pt>
                <c:pt idx="132">
                  <c:v>100.9929248069966</c:v>
                </c:pt>
                <c:pt idx="133">
                  <c:v>129.152087521662</c:v>
                </c:pt>
                <c:pt idx="134">
                  <c:v>157.31102553759138</c:v>
                </c:pt>
                <c:pt idx="135">
                  <c:v>185.46974369156123</c:v>
                </c:pt>
                <c:pt idx="136">
                  <c:v>213.6282466825478</c:v>
                </c:pt>
                <c:pt idx="137">
                  <c:v>241.78653907660373</c:v>
                </c:pt>
                <c:pt idx="138">
                  <c:v>269.94462531151748</c:v>
                </c:pt>
                <c:pt idx="139">
                  <c:v>298.10250970129346</c:v>
                </c:pt>
                <c:pt idx="140">
                  <c:v>326.26019644042753</c:v>
                </c:pt>
                <c:pt idx="141">
                  <c:v>354.41768960802438</c:v>
                </c:pt>
                <c:pt idx="142">
                  <c:v>382.57499317173188</c:v>
                </c:pt>
                <c:pt idx="143">
                  <c:v>410.73211099152468</c:v>
                </c:pt>
                <c:pt idx="144">
                  <c:v>438.88904682332759</c:v>
                </c:pt>
                <c:pt idx="145">
                  <c:v>467.04580432250168</c:v>
                </c:pt>
                <c:pt idx="146">
                  <c:v>495.20238704718486</c:v>
                </c:pt>
                <c:pt idx="147">
                  <c:v>523.35879846150237</c:v>
                </c:pt>
                <c:pt idx="148">
                  <c:v>551.51504193864912</c:v>
                </c:pt>
                <c:pt idx="149">
                  <c:v>579.67112076385729</c:v>
                </c:pt>
                <c:pt idx="150">
                  <c:v>607.82703813723947</c:v>
                </c:pt>
                <c:pt idx="151">
                  <c:v>635.98279717653077</c:v>
                </c:pt>
                <c:pt idx="152">
                  <c:v>664.13840091972361</c:v>
                </c:pt>
                <c:pt idx="153">
                  <c:v>692.2938523275925</c:v>
                </c:pt>
                <c:pt idx="154">
                  <c:v>720.44915428614058</c:v>
                </c:pt>
                <c:pt idx="155">
                  <c:v>748.60430960893973</c:v>
                </c:pt>
                <c:pt idx="156">
                  <c:v>776.75932103939249</c:v>
                </c:pt>
                <c:pt idx="157">
                  <c:v>804.91419125289667</c:v>
                </c:pt>
                <c:pt idx="158">
                  <c:v>833.06892285895083</c:v>
                </c:pt>
                <c:pt idx="159">
                  <c:v>861.22351840316333</c:v>
                </c:pt>
                <c:pt idx="160">
                  <c:v>889.37798036919594</c:v>
                </c:pt>
                <c:pt idx="161">
                  <c:v>917.5323111806365</c:v>
                </c:pt>
                <c:pt idx="162">
                  <c:v>945.68651320280696</c:v>
                </c:pt>
                <c:pt idx="163">
                  <c:v>973.84058874450329</c:v>
                </c:pt>
                <c:pt idx="164">
                  <c:v>1001.9945400596671</c:v>
                </c:pt>
                <c:pt idx="165">
                  <c:v>1030.1483693490145</c:v>
                </c:pt>
                <c:pt idx="166">
                  <c:v>1058.3020787615906</c:v>
                </c:pt>
                <c:pt idx="167">
                  <c:v>1086.4556703962789</c:v>
                </c:pt>
                <c:pt idx="168">
                  <c:v>1114.6091463032608</c:v>
                </c:pt>
                <c:pt idx="169">
                  <c:v>1142.7625084854099</c:v>
                </c:pt>
                <c:pt idx="170">
                  <c:v>1170.9157588996568</c:v>
                </c:pt>
                <c:pt idx="171">
                  <c:v>1199.0688994582979</c:v>
                </c:pt>
                <c:pt idx="172">
                  <c:v>1227.2219320302556</c:v>
                </c:pt>
                <c:pt idx="173">
                  <c:v>1255.3748584423074</c:v>
                </c:pt>
                <c:pt idx="174">
                  <c:v>1283.5276804802588</c:v>
                </c:pt>
                <c:pt idx="175">
                  <c:v>1311.6803998900969</c:v>
                </c:pt>
                <c:pt idx="176">
                  <c:v>1339.8330183790822</c:v>
                </c:pt>
                <c:pt idx="177">
                  <c:v>1367.9855376168234</c:v>
                </c:pt>
                <c:pt idx="178">
                  <c:v>1396.1379592363082</c:v>
                </c:pt>
                <c:pt idx="179">
                  <c:v>1424.2902848348995</c:v>
                </c:pt>
                <c:pt idx="180">
                  <c:v>1452.4425159753046</c:v>
                </c:pt>
                <c:pt idx="181">
                  <c:v>1480.5946541865051</c:v>
                </c:pt>
                <c:pt idx="182">
                  <c:v>1508.7467009646698</c:v>
                </c:pt>
                <c:pt idx="183">
                  <c:v>1536.8986577740216</c:v>
                </c:pt>
                <c:pt idx="184">
                  <c:v>1565.0505260476893</c:v>
                </c:pt>
                <c:pt idx="185">
                  <c:v>1593.2023071885305</c:v>
                </c:pt>
                <c:pt idx="186">
                  <c:v>1621.3540025699212</c:v>
                </c:pt>
                <c:pt idx="187">
                  <c:v>1649.505613536533</c:v>
                </c:pt>
                <c:pt idx="188">
                  <c:v>1677.6571414050723</c:v>
                </c:pt>
                <c:pt idx="189">
                  <c:v>1705.8085874650078</c:v>
                </c:pt>
                <c:pt idx="190">
                  <c:v>1733.9599529792686</c:v>
                </c:pt>
                <c:pt idx="191">
                  <c:v>1762.1112391849283</c:v>
                </c:pt>
                <c:pt idx="192">
                  <c:v>1790.2624472938533</c:v>
                </c:pt>
                <c:pt idx="193">
                  <c:v>1818.4135784933524</c:v>
                </c:pt>
                <c:pt idx="194">
                  <c:v>1846.5646339467894</c:v>
                </c:pt>
                <c:pt idx="195">
                  <c:v>1874.715614794186</c:v>
                </c:pt>
                <c:pt idx="196">
                  <c:v>1902.8665221528008</c:v>
                </c:pt>
                <c:pt idx="197">
                  <c:v>1931.017357117702</c:v>
                </c:pt>
                <c:pt idx="198">
                  <c:v>1959.1681207623069</c:v>
                </c:pt>
                <c:pt idx="199">
                  <c:v>1987.3188141389173</c:v>
                </c:pt>
              </c:numCache>
            </c:numRef>
          </c:yVal>
          <c:smooth val="1"/>
        </c:ser>
        <c:ser>
          <c:idx val="4"/>
          <c:order val="4"/>
          <c:tx>
            <c:v>Upper Limit of INB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'INB Plot'!$A$35:$A$234</c:f>
              <c:numCache>
                <c:formatCode>General</c:formatCode>
                <c:ptCount val="200"/>
                <c:pt idx="0">
                  <c:v>10000</c:v>
                </c:pt>
                <c:pt idx="1">
                  <c:v>15000</c:v>
                </c:pt>
                <c:pt idx="2">
                  <c:v>20000</c:v>
                </c:pt>
                <c:pt idx="3">
                  <c:v>25000</c:v>
                </c:pt>
                <c:pt idx="4">
                  <c:v>30000</c:v>
                </c:pt>
                <c:pt idx="5">
                  <c:v>35000</c:v>
                </c:pt>
                <c:pt idx="6">
                  <c:v>40000</c:v>
                </c:pt>
                <c:pt idx="7">
                  <c:v>45000</c:v>
                </c:pt>
                <c:pt idx="8">
                  <c:v>50000</c:v>
                </c:pt>
                <c:pt idx="9">
                  <c:v>55000</c:v>
                </c:pt>
                <c:pt idx="10">
                  <c:v>60000</c:v>
                </c:pt>
                <c:pt idx="11">
                  <c:v>65000</c:v>
                </c:pt>
                <c:pt idx="12">
                  <c:v>70000</c:v>
                </c:pt>
                <c:pt idx="13">
                  <c:v>75000</c:v>
                </c:pt>
                <c:pt idx="14">
                  <c:v>80000</c:v>
                </c:pt>
                <c:pt idx="15">
                  <c:v>85000</c:v>
                </c:pt>
                <c:pt idx="16">
                  <c:v>90000</c:v>
                </c:pt>
                <c:pt idx="17">
                  <c:v>95000</c:v>
                </c:pt>
                <c:pt idx="18">
                  <c:v>100000</c:v>
                </c:pt>
                <c:pt idx="19">
                  <c:v>105000</c:v>
                </c:pt>
                <c:pt idx="20">
                  <c:v>110000</c:v>
                </c:pt>
                <c:pt idx="21">
                  <c:v>115000</c:v>
                </c:pt>
                <c:pt idx="22">
                  <c:v>120000</c:v>
                </c:pt>
                <c:pt idx="23">
                  <c:v>125000</c:v>
                </c:pt>
                <c:pt idx="24">
                  <c:v>130000</c:v>
                </c:pt>
                <c:pt idx="25">
                  <c:v>135000</c:v>
                </c:pt>
                <c:pt idx="26">
                  <c:v>140000</c:v>
                </c:pt>
                <c:pt idx="27">
                  <c:v>145000</c:v>
                </c:pt>
                <c:pt idx="28">
                  <c:v>150000</c:v>
                </c:pt>
                <c:pt idx="29">
                  <c:v>155000</c:v>
                </c:pt>
                <c:pt idx="30">
                  <c:v>160000</c:v>
                </c:pt>
                <c:pt idx="31">
                  <c:v>165000</c:v>
                </c:pt>
                <c:pt idx="32">
                  <c:v>170000</c:v>
                </c:pt>
                <c:pt idx="33">
                  <c:v>175000</c:v>
                </c:pt>
                <c:pt idx="34">
                  <c:v>180000</c:v>
                </c:pt>
                <c:pt idx="35">
                  <c:v>185000</c:v>
                </c:pt>
                <c:pt idx="36">
                  <c:v>190000</c:v>
                </c:pt>
                <c:pt idx="37">
                  <c:v>195000</c:v>
                </c:pt>
                <c:pt idx="38">
                  <c:v>200000</c:v>
                </c:pt>
                <c:pt idx="39">
                  <c:v>205000</c:v>
                </c:pt>
                <c:pt idx="40">
                  <c:v>210000</c:v>
                </c:pt>
                <c:pt idx="41">
                  <c:v>215000</c:v>
                </c:pt>
                <c:pt idx="42">
                  <c:v>220000</c:v>
                </c:pt>
                <c:pt idx="43">
                  <c:v>225000</c:v>
                </c:pt>
                <c:pt idx="44">
                  <c:v>230000</c:v>
                </c:pt>
                <c:pt idx="45">
                  <c:v>235000</c:v>
                </c:pt>
                <c:pt idx="46">
                  <c:v>240000</c:v>
                </c:pt>
                <c:pt idx="47">
                  <c:v>245000</c:v>
                </c:pt>
                <c:pt idx="48">
                  <c:v>250000</c:v>
                </c:pt>
                <c:pt idx="49">
                  <c:v>255000</c:v>
                </c:pt>
                <c:pt idx="50">
                  <c:v>260000</c:v>
                </c:pt>
                <c:pt idx="51">
                  <c:v>265000</c:v>
                </c:pt>
                <c:pt idx="52">
                  <c:v>270000</c:v>
                </c:pt>
                <c:pt idx="53">
                  <c:v>275000</c:v>
                </c:pt>
                <c:pt idx="54">
                  <c:v>280000</c:v>
                </c:pt>
                <c:pt idx="55">
                  <c:v>285000</c:v>
                </c:pt>
                <c:pt idx="56">
                  <c:v>290000</c:v>
                </c:pt>
                <c:pt idx="57">
                  <c:v>295000</c:v>
                </c:pt>
                <c:pt idx="58">
                  <c:v>300000</c:v>
                </c:pt>
                <c:pt idx="59">
                  <c:v>305000</c:v>
                </c:pt>
                <c:pt idx="60">
                  <c:v>310000</c:v>
                </c:pt>
                <c:pt idx="61">
                  <c:v>315000</c:v>
                </c:pt>
                <c:pt idx="62">
                  <c:v>320000</c:v>
                </c:pt>
                <c:pt idx="63">
                  <c:v>325000</c:v>
                </c:pt>
                <c:pt idx="64">
                  <c:v>330000</c:v>
                </c:pt>
                <c:pt idx="65">
                  <c:v>335000</c:v>
                </c:pt>
                <c:pt idx="66">
                  <c:v>340000</c:v>
                </c:pt>
                <c:pt idx="67">
                  <c:v>345000</c:v>
                </c:pt>
                <c:pt idx="68">
                  <c:v>350000</c:v>
                </c:pt>
                <c:pt idx="69">
                  <c:v>355000</c:v>
                </c:pt>
                <c:pt idx="70">
                  <c:v>360000</c:v>
                </c:pt>
                <c:pt idx="71">
                  <c:v>365000</c:v>
                </c:pt>
                <c:pt idx="72">
                  <c:v>370000</c:v>
                </c:pt>
                <c:pt idx="73">
                  <c:v>375000</c:v>
                </c:pt>
                <c:pt idx="74">
                  <c:v>380000</c:v>
                </c:pt>
                <c:pt idx="75">
                  <c:v>385000</c:v>
                </c:pt>
                <c:pt idx="76">
                  <c:v>390000</c:v>
                </c:pt>
                <c:pt idx="77">
                  <c:v>395000</c:v>
                </c:pt>
                <c:pt idx="78">
                  <c:v>400000</c:v>
                </c:pt>
                <c:pt idx="79">
                  <c:v>405000</c:v>
                </c:pt>
                <c:pt idx="80">
                  <c:v>410000</c:v>
                </c:pt>
                <c:pt idx="81">
                  <c:v>415000</c:v>
                </c:pt>
                <c:pt idx="82">
                  <c:v>420000</c:v>
                </c:pt>
                <c:pt idx="83">
                  <c:v>425000</c:v>
                </c:pt>
                <c:pt idx="84">
                  <c:v>430000</c:v>
                </c:pt>
                <c:pt idx="85">
                  <c:v>435000</c:v>
                </c:pt>
                <c:pt idx="86">
                  <c:v>440000</c:v>
                </c:pt>
                <c:pt idx="87">
                  <c:v>445000</c:v>
                </c:pt>
                <c:pt idx="88">
                  <c:v>450000</c:v>
                </c:pt>
                <c:pt idx="89">
                  <c:v>455000</c:v>
                </c:pt>
                <c:pt idx="90">
                  <c:v>460000</c:v>
                </c:pt>
                <c:pt idx="91">
                  <c:v>465000</c:v>
                </c:pt>
                <c:pt idx="92">
                  <c:v>470000</c:v>
                </c:pt>
                <c:pt idx="93">
                  <c:v>475000</c:v>
                </c:pt>
                <c:pt idx="94">
                  <c:v>480000</c:v>
                </c:pt>
                <c:pt idx="95">
                  <c:v>485000</c:v>
                </c:pt>
                <c:pt idx="96">
                  <c:v>490000</c:v>
                </c:pt>
                <c:pt idx="97">
                  <c:v>495000</c:v>
                </c:pt>
                <c:pt idx="98">
                  <c:v>500000</c:v>
                </c:pt>
                <c:pt idx="99">
                  <c:v>505000</c:v>
                </c:pt>
                <c:pt idx="100">
                  <c:v>510000</c:v>
                </c:pt>
                <c:pt idx="101">
                  <c:v>515000</c:v>
                </c:pt>
                <c:pt idx="102">
                  <c:v>520000</c:v>
                </c:pt>
                <c:pt idx="103">
                  <c:v>525000</c:v>
                </c:pt>
                <c:pt idx="104">
                  <c:v>530000</c:v>
                </c:pt>
                <c:pt idx="105">
                  <c:v>535000</c:v>
                </c:pt>
                <c:pt idx="106">
                  <c:v>540000</c:v>
                </c:pt>
                <c:pt idx="107">
                  <c:v>545000</c:v>
                </c:pt>
                <c:pt idx="108">
                  <c:v>550000</c:v>
                </c:pt>
                <c:pt idx="109">
                  <c:v>555000</c:v>
                </c:pt>
                <c:pt idx="110">
                  <c:v>560000</c:v>
                </c:pt>
                <c:pt idx="111">
                  <c:v>565000</c:v>
                </c:pt>
                <c:pt idx="112">
                  <c:v>570000</c:v>
                </c:pt>
                <c:pt idx="113">
                  <c:v>575000</c:v>
                </c:pt>
                <c:pt idx="114">
                  <c:v>580000</c:v>
                </c:pt>
                <c:pt idx="115">
                  <c:v>585000</c:v>
                </c:pt>
                <c:pt idx="116">
                  <c:v>590000</c:v>
                </c:pt>
                <c:pt idx="117">
                  <c:v>595000</c:v>
                </c:pt>
                <c:pt idx="118">
                  <c:v>600000</c:v>
                </c:pt>
                <c:pt idx="119">
                  <c:v>605000</c:v>
                </c:pt>
                <c:pt idx="120">
                  <c:v>610000</c:v>
                </c:pt>
                <c:pt idx="121">
                  <c:v>615000</c:v>
                </c:pt>
                <c:pt idx="122">
                  <c:v>620000</c:v>
                </c:pt>
                <c:pt idx="123">
                  <c:v>625000</c:v>
                </c:pt>
                <c:pt idx="124">
                  <c:v>630000</c:v>
                </c:pt>
                <c:pt idx="125">
                  <c:v>635000</c:v>
                </c:pt>
                <c:pt idx="126">
                  <c:v>640000</c:v>
                </c:pt>
                <c:pt idx="127">
                  <c:v>645000</c:v>
                </c:pt>
                <c:pt idx="128">
                  <c:v>650000</c:v>
                </c:pt>
                <c:pt idx="129">
                  <c:v>655000</c:v>
                </c:pt>
                <c:pt idx="130">
                  <c:v>660000</c:v>
                </c:pt>
                <c:pt idx="131">
                  <c:v>665000</c:v>
                </c:pt>
                <c:pt idx="132">
                  <c:v>670000</c:v>
                </c:pt>
                <c:pt idx="133">
                  <c:v>675000</c:v>
                </c:pt>
                <c:pt idx="134">
                  <c:v>680000</c:v>
                </c:pt>
                <c:pt idx="135">
                  <c:v>685000</c:v>
                </c:pt>
                <c:pt idx="136">
                  <c:v>690000</c:v>
                </c:pt>
                <c:pt idx="137">
                  <c:v>695000</c:v>
                </c:pt>
                <c:pt idx="138">
                  <c:v>700000</c:v>
                </c:pt>
                <c:pt idx="139">
                  <c:v>705000</c:v>
                </c:pt>
                <c:pt idx="140">
                  <c:v>710000</c:v>
                </c:pt>
                <c:pt idx="141">
                  <c:v>715000</c:v>
                </c:pt>
                <c:pt idx="142">
                  <c:v>720000</c:v>
                </c:pt>
                <c:pt idx="143">
                  <c:v>725000</c:v>
                </c:pt>
                <c:pt idx="144">
                  <c:v>730000</c:v>
                </c:pt>
                <c:pt idx="145">
                  <c:v>735000</c:v>
                </c:pt>
                <c:pt idx="146">
                  <c:v>740000</c:v>
                </c:pt>
                <c:pt idx="147">
                  <c:v>745000</c:v>
                </c:pt>
                <c:pt idx="148">
                  <c:v>750000</c:v>
                </c:pt>
                <c:pt idx="149">
                  <c:v>755000</c:v>
                </c:pt>
                <c:pt idx="150">
                  <c:v>760000</c:v>
                </c:pt>
                <c:pt idx="151">
                  <c:v>765000</c:v>
                </c:pt>
                <c:pt idx="152">
                  <c:v>770000</c:v>
                </c:pt>
                <c:pt idx="153">
                  <c:v>775000</c:v>
                </c:pt>
                <c:pt idx="154">
                  <c:v>780000</c:v>
                </c:pt>
                <c:pt idx="155">
                  <c:v>785000</c:v>
                </c:pt>
                <c:pt idx="156">
                  <c:v>790000</c:v>
                </c:pt>
                <c:pt idx="157">
                  <c:v>795000</c:v>
                </c:pt>
                <c:pt idx="158">
                  <c:v>800000</c:v>
                </c:pt>
                <c:pt idx="159">
                  <c:v>805000</c:v>
                </c:pt>
                <c:pt idx="160">
                  <c:v>810000</c:v>
                </c:pt>
                <c:pt idx="161">
                  <c:v>815000</c:v>
                </c:pt>
                <c:pt idx="162">
                  <c:v>820000</c:v>
                </c:pt>
                <c:pt idx="163">
                  <c:v>825000</c:v>
                </c:pt>
                <c:pt idx="164">
                  <c:v>830000</c:v>
                </c:pt>
                <c:pt idx="165">
                  <c:v>835000</c:v>
                </c:pt>
                <c:pt idx="166">
                  <c:v>840000</c:v>
                </c:pt>
                <c:pt idx="167">
                  <c:v>845000</c:v>
                </c:pt>
                <c:pt idx="168">
                  <c:v>850000</c:v>
                </c:pt>
                <c:pt idx="169">
                  <c:v>855000</c:v>
                </c:pt>
                <c:pt idx="170">
                  <c:v>860000</c:v>
                </c:pt>
                <c:pt idx="171">
                  <c:v>865000</c:v>
                </c:pt>
                <c:pt idx="172">
                  <c:v>870000</c:v>
                </c:pt>
                <c:pt idx="173">
                  <c:v>875000</c:v>
                </c:pt>
                <c:pt idx="174">
                  <c:v>880000</c:v>
                </c:pt>
                <c:pt idx="175">
                  <c:v>885000</c:v>
                </c:pt>
                <c:pt idx="176">
                  <c:v>890000</c:v>
                </c:pt>
                <c:pt idx="177">
                  <c:v>895000</c:v>
                </c:pt>
                <c:pt idx="178">
                  <c:v>900000</c:v>
                </c:pt>
                <c:pt idx="179">
                  <c:v>905000</c:v>
                </c:pt>
                <c:pt idx="180">
                  <c:v>910000</c:v>
                </c:pt>
                <c:pt idx="181">
                  <c:v>915000</c:v>
                </c:pt>
                <c:pt idx="182">
                  <c:v>920000</c:v>
                </c:pt>
                <c:pt idx="183">
                  <c:v>925000</c:v>
                </c:pt>
                <c:pt idx="184">
                  <c:v>930000</c:v>
                </c:pt>
                <c:pt idx="185">
                  <c:v>935000</c:v>
                </c:pt>
                <c:pt idx="186">
                  <c:v>940000</c:v>
                </c:pt>
                <c:pt idx="187">
                  <c:v>945000</c:v>
                </c:pt>
                <c:pt idx="188">
                  <c:v>950000</c:v>
                </c:pt>
                <c:pt idx="189">
                  <c:v>955000</c:v>
                </c:pt>
                <c:pt idx="190">
                  <c:v>960000</c:v>
                </c:pt>
                <c:pt idx="191">
                  <c:v>965000</c:v>
                </c:pt>
                <c:pt idx="192">
                  <c:v>970000</c:v>
                </c:pt>
                <c:pt idx="193">
                  <c:v>975000</c:v>
                </c:pt>
                <c:pt idx="194">
                  <c:v>980000</c:v>
                </c:pt>
                <c:pt idx="195">
                  <c:v>985000</c:v>
                </c:pt>
                <c:pt idx="196">
                  <c:v>990000</c:v>
                </c:pt>
                <c:pt idx="197">
                  <c:v>995000</c:v>
                </c:pt>
                <c:pt idx="198">
                  <c:v>1000000</c:v>
                </c:pt>
                <c:pt idx="199">
                  <c:v>1005000</c:v>
                </c:pt>
              </c:numCache>
            </c:numRef>
          </c:xVal>
          <c:yVal>
            <c:numRef>
              <c:f>'INB Plot'!$R$35:$R$234</c:f>
              <c:numCache>
                <c:formatCode>0.00</c:formatCode>
                <c:ptCount val="200"/>
                <c:pt idx="0">
                  <c:v>-3289.68133487663</c:v>
                </c:pt>
                <c:pt idx="1">
                  <c:v>-3207.0183754686736</c:v>
                </c:pt>
                <c:pt idx="2">
                  <c:v>-3122.4678062173402</c:v>
                </c:pt>
                <c:pt idx="3">
                  <c:v>-3036.5664319570742</c:v>
                </c:pt>
                <c:pt idx="4">
                  <c:v>-2949.6812045753009</c:v>
                </c:pt>
                <c:pt idx="5">
                  <c:v>-2862.0650142618852</c:v>
                </c:pt>
                <c:pt idx="6">
                  <c:v>-2773.8949034811444</c:v>
                </c:pt>
                <c:pt idx="7">
                  <c:v>-2685.2971367471937</c:v>
                </c:pt>
                <c:pt idx="8">
                  <c:v>-2596.36349573796</c:v>
                </c:pt>
                <c:pt idx="9">
                  <c:v>-2507.1619360701093</c:v>
                </c:pt>
                <c:pt idx="10">
                  <c:v>-2417.7436493772852</c:v>
                </c:pt>
                <c:pt idx="11">
                  <c:v>-2328.1478199037092</c:v>
                </c:pt>
                <c:pt idx="12">
                  <c:v>-2238.4048839407765</c:v>
                </c:pt>
                <c:pt idx="13">
                  <c:v>-2148.5388019937736</c:v>
                </c:pt>
                <c:pt idx="14">
                  <c:v>-2058.5686691543733</c:v>
                </c:pt>
                <c:pt idx="15">
                  <c:v>-1968.5098744901227</c:v>
                </c:pt>
                <c:pt idx="16">
                  <c:v>-1878.3749481448485</c:v>
                </c:pt>
                <c:pt idx="17">
                  <c:v>-1788.1741888503982</c:v>
                </c:pt>
                <c:pt idx="18">
                  <c:v>-1697.9161347754809</c:v>
                </c:pt>
                <c:pt idx="19">
                  <c:v>-1607.6079210676485</c:v>
                </c:pt>
                <c:pt idx="20">
                  <c:v>-1517.2555543883782</c:v>
                </c:pt>
                <c:pt idx="21">
                  <c:v>-1426.8641259037836</c:v>
                </c:pt>
                <c:pt idx="22">
                  <c:v>-1336.4379781280668</c:v>
                </c:pt>
                <c:pt idx="23">
                  <c:v>-1245.9808367985333</c:v>
                </c:pt>
                <c:pt idx="24">
                  <c:v>-1155.4959159903847</c:v>
                </c:pt>
                <c:pt idx="25">
                  <c:v>-1064.9860025624771</c:v>
                </c:pt>
                <c:pt idx="26">
                  <c:v>-974.45352449962172</c:v>
                </c:pt>
                <c:pt idx="27">
                  <c:v>-883.9006066057442</c:v>
                </c:pt>
                <c:pt idx="28">
                  <c:v>-793.32911618472804</c:v>
                </c:pt>
                <c:pt idx="29">
                  <c:v>-702.74070073861458</c:v>
                </c:pt>
                <c:pt idx="30">
                  <c:v>-612.13681925783726</c:v>
                </c:pt>
                <c:pt idx="31">
                  <c:v>-521.51876833433357</c:v>
                </c:pt>
                <c:pt idx="32">
                  <c:v>-430.88770406640879</c:v>
                </c:pt>
                <c:pt idx="33">
                  <c:v>-340.24466052314142</c:v>
                </c:pt>
                <c:pt idx="34">
                  <c:v>-249.59056538062418</c:v>
                </c:pt>
                <c:pt idx="35">
                  <c:v>-158.92625322128265</c:v>
                </c:pt>
                <c:pt idx="36">
                  <c:v>-68.252476892656659</c:v>
                </c:pt>
                <c:pt idx="37">
                  <c:v>22.430082752784983</c:v>
                </c:pt>
                <c:pt idx="38">
                  <c:v>113.12080847454013</c:v>
                </c:pt>
                <c:pt idx="39">
                  <c:v>203.81913940275967</c:v>
                </c:pt>
                <c:pt idx="40">
                  <c:v>294.52456476175621</c:v>
                </c:pt>
                <c:pt idx="41">
                  <c:v>385.23661841196099</c:v>
                </c:pt>
                <c:pt idx="42">
                  <c:v>475.95487408873669</c:v>
                </c:pt>
                <c:pt idx="43">
                  <c:v>566.67894123663177</c:v>
                </c:pt>
                <c:pt idx="44">
                  <c:v>657.40846135414245</c:v>
                </c:pt>
                <c:pt idx="45">
                  <c:v>748.14310477759113</c:v>
                </c:pt>
                <c:pt idx="46">
                  <c:v>838.88256784392138</c:v>
                </c:pt>
                <c:pt idx="47">
                  <c:v>929.62657038138514</c:v>
                </c:pt>
                <c:pt idx="48">
                  <c:v>1020.374853484856</c:v>
                </c:pt>
                <c:pt idx="49">
                  <c:v>1111.1271775388452</c:v>
                </c:pt>
                <c:pt idx="50">
                  <c:v>1201.883320456689</c:v>
                </c:pt>
                <c:pt idx="51">
                  <c:v>1292.6430761088639</c:v>
                </c:pt>
                <c:pt idx="52">
                  <c:v>1383.4062529171829</c:v>
                </c:pt>
                <c:pt idx="53">
                  <c:v>1474.1726725948267</c:v>
                </c:pt>
                <c:pt idx="54">
                  <c:v>1564.9421690148899</c:v>
                </c:pt>
                <c:pt idx="55">
                  <c:v>1655.7145871924154</c:v>
                </c:pt>
                <c:pt idx="56">
                  <c:v>1746.4897823668821</c:v>
                </c:pt>
                <c:pt idx="57">
                  <c:v>1837.267619173776</c:v>
                </c:pt>
                <c:pt idx="58">
                  <c:v>1928.0479708953301</c:v>
                </c:pt>
                <c:pt idx="59">
                  <c:v>2018.8307187817493</c:v>
                </c:pt>
                <c:pt idx="60">
                  <c:v>2109.6157514353235</c:v>
                </c:pt>
                <c:pt idx="61">
                  <c:v>2200.4029642507285</c:v>
                </c:pt>
                <c:pt idx="62">
                  <c:v>2291.1922589056412</c:v>
                </c:pt>
                <c:pt idx="63">
                  <c:v>2381.9835428964707</c:v>
                </c:pt>
                <c:pt idx="64">
                  <c:v>2472.7767291146133</c:v>
                </c:pt>
                <c:pt idx="65">
                  <c:v>2563.5717354591775</c:v>
                </c:pt>
                <c:pt idx="66">
                  <c:v>2654.3684844825584</c:v>
                </c:pt>
                <c:pt idx="67">
                  <c:v>2745.1669030656717</c:v>
                </c:pt>
                <c:pt idx="68">
                  <c:v>2835.9669221199865</c:v>
                </c:pt>
                <c:pt idx="69">
                  <c:v>2926.7684763138177</c:v>
                </c:pt>
                <c:pt idx="70">
                  <c:v>3017.5715038206058</c:v>
                </c:pt>
                <c:pt idx="71">
                  <c:v>3108.3759460871483</c:v>
                </c:pt>
                <c:pt idx="72">
                  <c:v>3199.1817476199699</c:v>
                </c:pt>
                <c:pt idx="73">
                  <c:v>3289.9888557881955</c:v>
                </c:pt>
                <c:pt idx="74">
                  <c:v>3380.7972206414552</c:v>
                </c:pt>
                <c:pt idx="75">
                  <c:v>3471.6067947415077</c:v>
                </c:pt>
                <c:pt idx="76">
                  <c:v>3562.4175330063831</c:v>
                </c:pt>
                <c:pt idx="77">
                  <c:v>3653.2293925659906</c:v>
                </c:pt>
                <c:pt idx="78">
                  <c:v>3744.0423326281921</c:v>
                </c:pt>
                <c:pt idx="79">
                  <c:v>3834.8563143545011</c:v>
                </c:pt>
                <c:pt idx="80">
                  <c:v>3925.6713007445792</c:v>
                </c:pt>
                <c:pt idx="81">
                  <c:v>4016.4872565288342</c:v>
                </c:pt>
                <c:pt idx="82">
                  <c:v>4107.3041480684533</c:v>
                </c:pt>
                <c:pt idx="83">
                  <c:v>4198.1219432622838</c:v>
                </c:pt>
                <c:pt idx="84">
                  <c:v>4288.940611460017</c:v>
                </c:pt>
                <c:pt idx="85">
                  <c:v>4379.7601233811893</c:v>
                </c:pt>
                <c:pt idx="86">
                  <c:v>4470.5804510395355</c:v>
                </c:pt>
                <c:pt idx="87">
                  <c:v>4561.4015676723157</c:v>
                </c:pt>
                <c:pt idx="88">
                  <c:v>4652.2234476741996</c:v>
                </c:pt>
                <c:pt idx="89">
                  <c:v>4743.0460665354112</c:v>
                </c:pt>
                <c:pt idx="90">
                  <c:v>4833.8694007837785</c:v>
                </c:pt>
                <c:pt idx="91">
                  <c:v>4924.6934279304305</c:v>
                </c:pt>
                <c:pt idx="92">
                  <c:v>5015.5181264188668</c:v>
                </c:pt>
                <c:pt idx="93">
                  <c:v>5106.3434755771568</c:v>
                </c:pt>
                <c:pt idx="94">
                  <c:v>5197.1694555730492</c:v>
                </c:pt>
                <c:pt idx="95">
                  <c:v>5287.9960473717874</c:v>
                </c:pt>
                <c:pt idx="96">
                  <c:v>5378.8232326964389</c:v>
                </c:pt>
                <c:pt idx="97">
                  <c:v>5469.6509939905718</c:v>
                </c:pt>
                <c:pt idx="98">
                  <c:v>5560.479314383113</c:v>
                </c:pt>
                <c:pt idx="99">
                  <c:v>5651.3081776552399</c:v>
                </c:pt>
                <c:pt idx="100">
                  <c:v>5742.1375682091802</c:v>
                </c:pt>
                <c:pt idx="101">
                  <c:v>5832.9674710387735</c:v>
                </c:pt>
                <c:pt idx="102">
                  <c:v>5923.7978717017022</c:v>
                </c:pt>
                <c:pt idx="103">
                  <c:v>6014.6287562932603</c:v>
                </c:pt>
                <c:pt idx="104">
                  <c:v>6105.4601114215848</c:v>
                </c:pt>
                <c:pt idx="105">
                  <c:v>6196.2919241842319</c:v>
                </c:pt>
                <c:pt idx="106">
                  <c:v>6287.1241821460335</c:v>
                </c:pt>
                <c:pt idx="107">
                  <c:v>6377.9568733181404</c:v>
                </c:pt>
                <c:pt idx="108">
                  <c:v>6468.7899861381811</c:v>
                </c:pt>
                <c:pt idx="109">
                  <c:v>6559.623509451475</c:v>
                </c:pt>
                <c:pt idx="110">
                  <c:v>6650.4574324932255</c:v>
                </c:pt>
                <c:pt idx="111">
                  <c:v>6741.2917448716416</c:v>
                </c:pt>
                <c:pt idx="112">
                  <c:v>6832.1264365519201</c:v>
                </c:pt>
                <c:pt idx="113">
                  <c:v>6922.9614978410591</c:v>
                </c:pt>
                <c:pt idx="114">
                  <c:v>7013.796919373428</c:v>
                </c:pt>
                <c:pt idx="115">
                  <c:v>7104.6326920970678</c:v>
                </c:pt>
                <c:pt idx="116">
                  <c:v>7195.4688072606759</c:v>
                </c:pt>
                <c:pt idx="117">
                  <c:v>7286.3052564012232</c:v>
                </c:pt>
                <c:pt idx="118">
                  <c:v>7377.1420313321905</c:v>
                </c:pt>
                <c:pt idx="119">
                  <c:v>7467.9791241323692</c:v>
                </c:pt>
                <c:pt idx="120">
                  <c:v>7558.8165271352027</c:v>
                </c:pt>
                <c:pt idx="121">
                  <c:v>7649.6542329186404</c:v>
                </c:pt>
                <c:pt idx="122">
                  <c:v>7740.4922342954633</c:v>
                </c:pt>
                <c:pt idx="123">
                  <c:v>7831.3305243040777</c:v>
                </c:pt>
                <c:pt idx="124">
                  <c:v>7922.1690961997319</c:v>
                </c:pt>
                <c:pt idx="125">
                  <c:v>8013.0079434461422</c:v>
                </c:pt>
                <c:pt idx="126">
                  <c:v>8103.8470597074993</c:v>
                </c:pt>
                <c:pt idx="127">
                  <c:v>8194.6864388408467</c:v>
                </c:pt>
                <c:pt idx="128">
                  <c:v>8285.5260748887922</c:v>
                </c:pt>
                <c:pt idx="129">
                  <c:v>8376.3659620725721</c:v>
                </c:pt>
                <c:pt idx="130">
                  <c:v>8467.2060947853861</c:v>
                </c:pt>
                <c:pt idx="131">
                  <c:v>8558.0464675860712</c:v>
                </c:pt>
                <c:pt idx="132">
                  <c:v>8648.8870751930081</c:v>
                </c:pt>
                <c:pt idx="133">
                  <c:v>8739.7279124783418</c:v>
                </c:pt>
                <c:pt idx="134">
                  <c:v>8830.5689744624142</c:v>
                </c:pt>
                <c:pt idx="135">
                  <c:v>8921.4102563084434</c:v>
                </c:pt>
                <c:pt idx="136">
                  <c:v>9012.2517533174578</c:v>
                </c:pt>
                <c:pt idx="137">
                  <c:v>9103.0934609234009</c:v>
                </c:pt>
                <c:pt idx="138">
                  <c:v>9193.9353746884881</c:v>
                </c:pt>
                <c:pt idx="139">
                  <c:v>9284.7774902987112</c:v>
                </c:pt>
                <c:pt idx="140">
                  <c:v>9375.6198035595771</c:v>
                </c:pt>
                <c:pt idx="141">
                  <c:v>9466.4623103919803</c:v>
                </c:pt>
                <c:pt idx="142">
                  <c:v>9557.3050068282719</c:v>
                </c:pt>
                <c:pt idx="143">
                  <c:v>9648.14788900848</c:v>
                </c:pt>
                <c:pt idx="144">
                  <c:v>9738.9909531766771</c:v>
                </c:pt>
                <c:pt idx="145">
                  <c:v>9829.8341956775039</c:v>
                </c:pt>
                <c:pt idx="146">
                  <c:v>9920.6776129528189</c:v>
                </c:pt>
                <c:pt idx="147">
                  <c:v>10011.521201538502</c:v>
                </c:pt>
                <c:pt idx="148">
                  <c:v>10102.364958061356</c:v>
                </c:pt>
                <c:pt idx="149">
                  <c:v>10193.208879236146</c:v>
                </c:pt>
                <c:pt idx="150">
                  <c:v>10284.052961862766</c:v>
                </c:pt>
                <c:pt idx="151">
                  <c:v>10374.897202823475</c:v>
                </c:pt>
                <c:pt idx="152">
                  <c:v>10465.74159908028</c:v>
                </c:pt>
                <c:pt idx="153">
                  <c:v>10556.586147672413</c:v>
                </c:pt>
                <c:pt idx="154">
                  <c:v>10647.430845713865</c:v>
                </c:pt>
                <c:pt idx="155">
                  <c:v>10738.275690391065</c:v>
                </c:pt>
                <c:pt idx="156">
                  <c:v>10829.120678960611</c:v>
                </c:pt>
                <c:pt idx="157">
                  <c:v>10919.965808747107</c:v>
                </c:pt>
                <c:pt idx="158">
                  <c:v>11010.811077141054</c:v>
                </c:pt>
                <c:pt idx="159">
                  <c:v>11101.656481596841</c:v>
                </c:pt>
                <c:pt idx="160">
                  <c:v>11192.502019630809</c:v>
                </c:pt>
                <c:pt idx="161">
                  <c:v>11283.347688819369</c:v>
                </c:pt>
                <c:pt idx="162">
                  <c:v>11374.193486797198</c:v>
                </c:pt>
                <c:pt idx="163">
                  <c:v>11465.0394112555</c:v>
                </c:pt>
                <c:pt idx="164">
                  <c:v>11555.885459940338</c:v>
                </c:pt>
                <c:pt idx="165">
                  <c:v>11646.731630650989</c:v>
                </c:pt>
                <c:pt idx="166">
                  <c:v>11737.577921238415</c:v>
                </c:pt>
                <c:pt idx="167">
                  <c:v>11828.424329603726</c:v>
                </c:pt>
                <c:pt idx="168">
                  <c:v>11919.270853696744</c:v>
                </c:pt>
                <c:pt idx="169">
                  <c:v>12010.117491514595</c:v>
                </c:pt>
                <c:pt idx="170">
                  <c:v>12100.964241100348</c:v>
                </c:pt>
                <c:pt idx="171">
                  <c:v>12191.811100541707</c:v>
                </c:pt>
                <c:pt idx="172">
                  <c:v>12282.658067969749</c:v>
                </c:pt>
                <c:pt idx="173">
                  <c:v>12373.505141557696</c:v>
                </c:pt>
                <c:pt idx="174">
                  <c:v>12464.352319519745</c:v>
                </c:pt>
                <c:pt idx="175">
                  <c:v>12555.199600109907</c:v>
                </c:pt>
                <c:pt idx="176">
                  <c:v>12646.046981620922</c:v>
                </c:pt>
                <c:pt idx="177">
                  <c:v>12736.894462383181</c:v>
                </c:pt>
                <c:pt idx="178">
                  <c:v>12827.742040763696</c:v>
                </c:pt>
                <c:pt idx="179">
                  <c:v>12918.589715165104</c:v>
                </c:pt>
                <c:pt idx="180">
                  <c:v>13009.4374840247</c:v>
                </c:pt>
                <c:pt idx="181">
                  <c:v>13100.2853458135</c:v>
                </c:pt>
                <c:pt idx="182">
                  <c:v>13191.133299035335</c:v>
                </c:pt>
                <c:pt idx="183">
                  <c:v>13281.981342225983</c:v>
                </c:pt>
                <c:pt idx="184">
                  <c:v>13372.829473952315</c:v>
                </c:pt>
                <c:pt idx="185">
                  <c:v>13463.677692811474</c:v>
                </c:pt>
                <c:pt idx="186">
                  <c:v>13554.525997430082</c:v>
                </c:pt>
                <c:pt idx="187">
                  <c:v>13645.374386463471</c:v>
                </c:pt>
                <c:pt idx="188">
                  <c:v>13736.222858594932</c:v>
                </c:pt>
                <c:pt idx="189">
                  <c:v>13827.071412534997</c:v>
                </c:pt>
                <c:pt idx="190">
                  <c:v>13917.920047020736</c:v>
                </c:pt>
                <c:pt idx="191">
                  <c:v>14008.768760815077</c:v>
                </c:pt>
                <c:pt idx="192">
                  <c:v>14099.617552706151</c:v>
                </c:pt>
                <c:pt idx="193">
                  <c:v>14190.466421506651</c:v>
                </c:pt>
                <c:pt idx="194">
                  <c:v>14281.315366053215</c:v>
                </c:pt>
                <c:pt idx="195">
                  <c:v>14372.164385205819</c:v>
                </c:pt>
                <c:pt idx="196">
                  <c:v>14463.013477847204</c:v>
                </c:pt>
                <c:pt idx="197">
                  <c:v>14553.862642882303</c:v>
                </c:pt>
                <c:pt idx="198">
                  <c:v>14644.711879237697</c:v>
                </c:pt>
                <c:pt idx="199">
                  <c:v>14735.561185861086</c:v>
                </c:pt>
              </c:numCache>
            </c:numRef>
          </c:yVal>
          <c:smooth val="1"/>
        </c:ser>
        <c:ser>
          <c:idx val="5"/>
          <c:order val="5"/>
          <c:tx>
            <c:v>Horizontal @ LL(500,000)</c:v>
          </c:tx>
          <c:spPr>
            <a:ln w="12700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'INB Plot'!$R$26:$R$27</c:f>
              <c:numCache>
                <c:formatCode>#,##0</c:formatCode>
                <c:ptCount val="2"/>
                <c:pt idx="0" formatCode="General">
                  <c:v>0</c:v>
                </c:pt>
                <c:pt idx="1">
                  <c:v>500000</c:v>
                </c:pt>
              </c:numCache>
            </c:numRef>
          </c:xVal>
          <c:yVal>
            <c:numRef>
              <c:f>'INB Plot'!$T$26:$T$27</c:f>
              <c:numCache>
                <c:formatCode>General</c:formatCode>
                <c:ptCount val="2"/>
                <c:pt idx="0">
                  <c:v>-856.59931438310832</c:v>
                </c:pt>
                <c:pt idx="1">
                  <c:v>-856.59931438310832</c:v>
                </c:pt>
              </c:numCache>
            </c:numRef>
          </c:yVal>
          <c:smooth val="1"/>
        </c:ser>
        <c:ser>
          <c:idx val="6"/>
          <c:order val="6"/>
          <c:tx>
            <c:v>Horizontal @ UL(500,000)</c:v>
          </c:tx>
          <c:spPr>
            <a:ln w="12700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'INB Plot'!$R$26:$R$27</c:f>
              <c:numCache>
                <c:formatCode>#,##0</c:formatCode>
                <c:ptCount val="2"/>
                <c:pt idx="0" formatCode="General">
                  <c:v>0</c:v>
                </c:pt>
                <c:pt idx="1">
                  <c:v>500000</c:v>
                </c:pt>
              </c:numCache>
            </c:numRef>
          </c:xVal>
          <c:yVal>
            <c:numRef>
              <c:f>'INB Plot'!$U$26:$U$27</c:f>
              <c:numCache>
                <c:formatCode>General</c:formatCode>
                <c:ptCount val="2"/>
                <c:pt idx="0">
                  <c:v>5560.479314383113</c:v>
                </c:pt>
                <c:pt idx="1">
                  <c:v>5560.479314383113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421952"/>
        <c:axId val="359423912"/>
      </c:scatterChart>
      <c:valAx>
        <c:axId val="359421952"/>
        <c:scaling>
          <c:orientation val="minMax"/>
          <c:max val="1000000"/>
          <c:min val="0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59423912"/>
        <c:crossesAt val="0"/>
        <c:crossBetween val="midCat"/>
        <c:majorUnit val="250000"/>
      </c:valAx>
      <c:valAx>
        <c:axId val="359423912"/>
        <c:scaling>
          <c:orientation val="minMax"/>
          <c:max val="12000"/>
          <c:min val="-4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59421952"/>
        <c:crossesAt val="0"/>
        <c:crossBetween val="midCat"/>
        <c:majorUnit val="2000"/>
        <c:minorUnit val="2.0000000000000052E-3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53846153846297"/>
          <c:y val="0.23245663817639559"/>
          <c:w val="0.73076923076923073"/>
          <c:h val="0.62500133849314088"/>
        </c:manualLayout>
      </c:layout>
      <c:scatterChart>
        <c:scatterStyle val="smoothMarker"/>
        <c:varyColors val="0"/>
        <c:ser>
          <c:idx val="3"/>
          <c:order val="0"/>
          <c:tx>
            <c:v>EVSI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'VOI Plots'!$A$52:$A$517</c:f>
              <c:numCache>
                <c:formatCode>General</c:formatCode>
                <c:ptCount val="466"/>
                <c:pt idx="0">
                  <c:v>125</c:v>
                </c:pt>
                <c:pt idx="1">
                  <c:v>130</c:v>
                </c:pt>
                <c:pt idx="2">
                  <c:v>135</c:v>
                </c:pt>
                <c:pt idx="3">
                  <c:v>140</c:v>
                </c:pt>
                <c:pt idx="4">
                  <c:v>145</c:v>
                </c:pt>
                <c:pt idx="5">
                  <c:v>150</c:v>
                </c:pt>
                <c:pt idx="6">
                  <c:v>155</c:v>
                </c:pt>
                <c:pt idx="7">
                  <c:v>160</c:v>
                </c:pt>
                <c:pt idx="8">
                  <c:v>165</c:v>
                </c:pt>
                <c:pt idx="9">
                  <c:v>170</c:v>
                </c:pt>
                <c:pt idx="10">
                  <c:v>175</c:v>
                </c:pt>
                <c:pt idx="11">
                  <c:v>180</c:v>
                </c:pt>
                <c:pt idx="12">
                  <c:v>185</c:v>
                </c:pt>
                <c:pt idx="13">
                  <c:v>190</c:v>
                </c:pt>
                <c:pt idx="14">
                  <c:v>195</c:v>
                </c:pt>
                <c:pt idx="15">
                  <c:v>200</c:v>
                </c:pt>
                <c:pt idx="16">
                  <c:v>205</c:v>
                </c:pt>
                <c:pt idx="17">
                  <c:v>210</c:v>
                </c:pt>
                <c:pt idx="18">
                  <c:v>215</c:v>
                </c:pt>
                <c:pt idx="19">
                  <c:v>220</c:v>
                </c:pt>
                <c:pt idx="20">
                  <c:v>225</c:v>
                </c:pt>
                <c:pt idx="21">
                  <c:v>230</c:v>
                </c:pt>
                <c:pt idx="22">
                  <c:v>235</c:v>
                </c:pt>
                <c:pt idx="23">
                  <c:v>240</c:v>
                </c:pt>
                <c:pt idx="24">
                  <c:v>245</c:v>
                </c:pt>
                <c:pt idx="25">
                  <c:v>250</c:v>
                </c:pt>
                <c:pt idx="26">
                  <c:v>255</c:v>
                </c:pt>
                <c:pt idx="27">
                  <c:v>260</c:v>
                </c:pt>
                <c:pt idx="28">
                  <c:v>265</c:v>
                </c:pt>
                <c:pt idx="29">
                  <c:v>270</c:v>
                </c:pt>
                <c:pt idx="30">
                  <c:v>275</c:v>
                </c:pt>
                <c:pt idx="31">
                  <c:v>280</c:v>
                </c:pt>
                <c:pt idx="32">
                  <c:v>285</c:v>
                </c:pt>
                <c:pt idx="33">
                  <c:v>290</c:v>
                </c:pt>
                <c:pt idx="34">
                  <c:v>295</c:v>
                </c:pt>
                <c:pt idx="35">
                  <c:v>300</c:v>
                </c:pt>
                <c:pt idx="36">
                  <c:v>305</c:v>
                </c:pt>
                <c:pt idx="37">
                  <c:v>310</c:v>
                </c:pt>
                <c:pt idx="38">
                  <c:v>315</c:v>
                </c:pt>
                <c:pt idx="39">
                  <c:v>320</c:v>
                </c:pt>
                <c:pt idx="40">
                  <c:v>325</c:v>
                </c:pt>
                <c:pt idx="41">
                  <c:v>330</c:v>
                </c:pt>
                <c:pt idx="42">
                  <c:v>335</c:v>
                </c:pt>
                <c:pt idx="43">
                  <c:v>340</c:v>
                </c:pt>
                <c:pt idx="44">
                  <c:v>345</c:v>
                </c:pt>
                <c:pt idx="45">
                  <c:v>350</c:v>
                </c:pt>
                <c:pt idx="46">
                  <c:v>355</c:v>
                </c:pt>
                <c:pt idx="47">
                  <c:v>360</c:v>
                </c:pt>
                <c:pt idx="48">
                  <c:v>365</c:v>
                </c:pt>
                <c:pt idx="49">
                  <c:v>370</c:v>
                </c:pt>
                <c:pt idx="50">
                  <c:v>375</c:v>
                </c:pt>
                <c:pt idx="51">
                  <c:v>380</c:v>
                </c:pt>
                <c:pt idx="52">
                  <c:v>385</c:v>
                </c:pt>
                <c:pt idx="53">
                  <c:v>390</c:v>
                </c:pt>
                <c:pt idx="54">
                  <c:v>395</c:v>
                </c:pt>
                <c:pt idx="55">
                  <c:v>400</c:v>
                </c:pt>
                <c:pt idx="56">
                  <c:v>405</c:v>
                </c:pt>
                <c:pt idx="57">
                  <c:v>410</c:v>
                </c:pt>
                <c:pt idx="58">
                  <c:v>415</c:v>
                </c:pt>
                <c:pt idx="59">
                  <c:v>420</c:v>
                </c:pt>
                <c:pt idx="60">
                  <c:v>425</c:v>
                </c:pt>
                <c:pt idx="61">
                  <c:v>430</c:v>
                </c:pt>
                <c:pt idx="62">
                  <c:v>435</c:v>
                </c:pt>
                <c:pt idx="63">
                  <c:v>440</c:v>
                </c:pt>
                <c:pt idx="64">
                  <c:v>445</c:v>
                </c:pt>
                <c:pt idx="65">
                  <c:v>450</c:v>
                </c:pt>
                <c:pt idx="66">
                  <c:v>455</c:v>
                </c:pt>
                <c:pt idx="67">
                  <c:v>460</c:v>
                </c:pt>
                <c:pt idx="68">
                  <c:v>465</c:v>
                </c:pt>
                <c:pt idx="69">
                  <c:v>470</c:v>
                </c:pt>
                <c:pt idx="70">
                  <c:v>475</c:v>
                </c:pt>
                <c:pt idx="71">
                  <c:v>480</c:v>
                </c:pt>
                <c:pt idx="72">
                  <c:v>485</c:v>
                </c:pt>
                <c:pt idx="73">
                  <c:v>490</c:v>
                </c:pt>
                <c:pt idx="74">
                  <c:v>495</c:v>
                </c:pt>
                <c:pt idx="75">
                  <c:v>500</c:v>
                </c:pt>
                <c:pt idx="76">
                  <c:v>505</c:v>
                </c:pt>
                <c:pt idx="77">
                  <c:v>510</c:v>
                </c:pt>
                <c:pt idx="78">
                  <c:v>515</c:v>
                </c:pt>
                <c:pt idx="79">
                  <c:v>520</c:v>
                </c:pt>
                <c:pt idx="80">
                  <c:v>525</c:v>
                </c:pt>
                <c:pt idx="81">
                  <c:v>530</c:v>
                </c:pt>
                <c:pt idx="82">
                  <c:v>535</c:v>
                </c:pt>
                <c:pt idx="83">
                  <c:v>540</c:v>
                </c:pt>
                <c:pt idx="84">
                  <c:v>545</c:v>
                </c:pt>
                <c:pt idx="85">
                  <c:v>550</c:v>
                </c:pt>
                <c:pt idx="86">
                  <c:v>555</c:v>
                </c:pt>
                <c:pt idx="87">
                  <c:v>560</c:v>
                </c:pt>
                <c:pt idx="88">
                  <c:v>565</c:v>
                </c:pt>
                <c:pt idx="89">
                  <c:v>570</c:v>
                </c:pt>
                <c:pt idx="90">
                  <c:v>575</c:v>
                </c:pt>
                <c:pt idx="91">
                  <c:v>580</c:v>
                </c:pt>
                <c:pt idx="92">
                  <c:v>585</c:v>
                </c:pt>
                <c:pt idx="93">
                  <c:v>590</c:v>
                </c:pt>
                <c:pt idx="94">
                  <c:v>595</c:v>
                </c:pt>
                <c:pt idx="95">
                  <c:v>600</c:v>
                </c:pt>
                <c:pt idx="96">
                  <c:v>605</c:v>
                </c:pt>
                <c:pt idx="97">
                  <c:v>610</c:v>
                </c:pt>
                <c:pt idx="98">
                  <c:v>615</c:v>
                </c:pt>
                <c:pt idx="99">
                  <c:v>620</c:v>
                </c:pt>
                <c:pt idx="100">
                  <c:v>625</c:v>
                </c:pt>
                <c:pt idx="101">
                  <c:v>630</c:v>
                </c:pt>
                <c:pt idx="102">
                  <c:v>635</c:v>
                </c:pt>
                <c:pt idx="103">
                  <c:v>640</c:v>
                </c:pt>
                <c:pt idx="104">
                  <c:v>645</c:v>
                </c:pt>
                <c:pt idx="105">
                  <c:v>650</c:v>
                </c:pt>
                <c:pt idx="106">
                  <c:v>655</c:v>
                </c:pt>
                <c:pt idx="107">
                  <c:v>660</c:v>
                </c:pt>
                <c:pt idx="108">
                  <c:v>665</c:v>
                </c:pt>
                <c:pt idx="109">
                  <c:v>670</c:v>
                </c:pt>
                <c:pt idx="110">
                  <c:v>675</c:v>
                </c:pt>
                <c:pt idx="111">
                  <c:v>680</c:v>
                </c:pt>
                <c:pt idx="112">
                  <c:v>685</c:v>
                </c:pt>
                <c:pt idx="113">
                  <c:v>690</c:v>
                </c:pt>
                <c:pt idx="114">
                  <c:v>695</c:v>
                </c:pt>
                <c:pt idx="115">
                  <c:v>700</c:v>
                </c:pt>
                <c:pt idx="116">
                  <c:v>705</c:v>
                </c:pt>
                <c:pt idx="117">
                  <c:v>710</c:v>
                </c:pt>
                <c:pt idx="118">
                  <c:v>715</c:v>
                </c:pt>
                <c:pt idx="119">
                  <c:v>720</c:v>
                </c:pt>
                <c:pt idx="120">
                  <c:v>725</c:v>
                </c:pt>
                <c:pt idx="121">
                  <c:v>730</c:v>
                </c:pt>
                <c:pt idx="122">
                  <c:v>735</c:v>
                </c:pt>
                <c:pt idx="123">
                  <c:v>740</c:v>
                </c:pt>
                <c:pt idx="124">
                  <c:v>745</c:v>
                </c:pt>
                <c:pt idx="125">
                  <c:v>750</c:v>
                </c:pt>
                <c:pt idx="126">
                  <c:v>755</c:v>
                </c:pt>
                <c:pt idx="127">
                  <c:v>760</c:v>
                </c:pt>
                <c:pt idx="128">
                  <c:v>765</c:v>
                </c:pt>
                <c:pt idx="129">
                  <c:v>770</c:v>
                </c:pt>
                <c:pt idx="130">
                  <c:v>775</c:v>
                </c:pt>
                <c:pt idx="131">
                  <c:v>780</c:v>
                </c:pt>
                <c:pt idx="132">
                  <c:v>785</c:v>
                </c:pt>
                <c:pt idx="133">
                  <c:v>790</c:v>
                </c:pt>
                <c:pt idx="134">
                  <c:v>795</c:v>
                </c:pt>
                <c:pt idx="135">
                  <c:v>800</c:v>
                </c:pt>
                <c:pt idx="136">
                  <c:v>805</c:v>
                </c:pt>
                <c:pt idx="137">
                  <c:v>810</c:v>
                </c:pt>
                <c:pt idx="138">
                  <c:v>815</c:v>
                </c:pt>
                <c:pt idx="139">
                  <c:v>820</c:v>
                </c:pt>
                <c:pt idx="140">
                  <c:v>825</c:v>
                </c:pt>
                <c:pt idx="141">
                  <c:v>830</c:v>
                </c:pt>
                <c:pt idx="142">
                  <c:v>835</c:v>
                </c:pt>
                <c:pt idx="143">
                  <c:v>840</c:v>
                </c:pt>
                <c:pt idx="144">
                  <c:v>845</c:v>
                </c:pt>
                <c:pt idx="145">
                  <c:v>850</c:v>
                </c:pt>
                <c:pt idx="146">
                  <c:v>855</c:v>
                </c:pt>
                <c:pt idx="147">
                  <c:v>860</c:v>
                </c:pt>
                <c:pt idx="148">
                  <c:v>865</c:v>
                </c:pt>
                <c:pt idx="149">
                  <c:v>870</c:v>
                </c:pt>
                <c:pt idx="150">
                  <c:v>875</c:v>
                </c:pt>
                <c:pt idx="151">
                  <c:v>880</c:v>
                </c:pt>
                <c:pt idx="152">
                  <c:v>885</c:v>
                </c:pt>
                <c:pt idx="153">
                  <c:v>890</c:v>
                </c:pt>
                <c:pt idx="154">
                  <c:v>895</c:v>
                </c:pt>
                <c:pt idx="155">
                  <c:v>900</c:v>
                </c:pt>
                <c:pt idx="156">
                  <c:v>905</c:v>
                </c:pt>
                <c:pt idx="157">
                  <c:v>910</c:v>
                </c:pt>
                <c:pt idx="158">
                  <c:v>915</c:v>
                </c:pt>
                <c:pt idx="159">
                  <c:v>920</c:v>
                </c:pt>
                <c:pt idx="160">
                  <c:v>925</c:v>
                </c:pt>
                <c:pt idx="161">
                  <c:v>930</c:v>
                </c:pt>
                <c:pt idx="162">
                  <c:v>935</c:v>
                </c:pt>
                <c:pt idx="163">
                  <c:v>940</c:v>
                </c:pt>
                <c:pt idx="164">
                  <c:v>945</c:v>
                </c:pt>
                <c:pt idx="165">
                  <c:v>950</c:v>
                </c:pt>
                <c:pt idx="166">
                  <c:v>955</c:v>
                </c:pt>
                <c:pt idx="167">
                  <c:v>960</c:v>
                </c:pt>
                <c:pt idx="168">
                  <c:v>965</c:v>
                </c:pt>
                <c:pt idx="169">
                  <c:v>970</c:v>
                </c:pt>
                <c:pt idx="170">
                  <c:v>975</c:v>
                </c:pt>
                <c:pt idx="171">
                  <c:v>980</c:v>
                </c:pt>
                <c:pt idx="172">
                  <c:v>985</c:v>
                </c:pt>
                <c:pt idx="173">
                  <c:v>990</c:v>
                </c:pt>
                <c:pt idx="174">
                  <c:v>995</c:v>
                </c:pt>
                <c:pt idx="175">
                  <c:v>1000</c:v>
                </c:pt>
                <c:pt idx="176">
                  <c:v>1005</c:v>
                </c:pt>
                <c:pt idx="177">
                  <c:v>1010</c:v>
                </c:pt>
                <c:pt idx="178">
                  <c:v>1015</c:v>
                </c:pt>
                <c:pt idx="179">
                  <c:v>1020</c:v>
                </c:pt>
                <c:pt idx="180">
                  <c:v>1025</c:v>
                </c:pt>
                <c:pt idx="181">
                  <c:v>1030</c:v>
                </c:pt>
                <c:pt idx="182">
                  <c:v>1035</c:v>
                </c:pt>
                <c:pt idx="183">
                  <c:v>1040</c:v>
                </c:pt>
                <c:pt idx="184">
                  <c:v>1045</c:v>
                </c:pt>
                <c:pt idx="185">
                  <c:v>1050</c:v>
                </c:pt>
                <c:pt idx="186">
                  <c:v>1055</c:v>
                </c:pt>
                <c:pt idx="187">
                  <c:v>1060</c:v>
                </c:pt>
                <c:pt idx="188">
                  <c:v>1065</c:v>
                </c:pt>
                <c:pt idx="189">
                  <c:v>1070</c:v>
                </c:pt>
                <c:pt idx="190">
                  <c:v>1075</c:v>
                </c:pt>
                <c:pt idx="191">
                  <c:v>1080</c:v>
                </c:pt>
                <c:pt idx="192">
                  <c:v>1085</c:v>
                </c:pt>
                <c:pt idx="193">
                  <c:v>1090</c:v>
                </c:pt>
                <c:pt idx="194">
                  <c:v>1095</c:v>
                </c:pt>
                <c:pt idx="195">
                  <c:v>1100</c:v>
                </c:pt>
                <c:pt idx="196">
                  <c:v>1105</c:v>
                </c:pt>
                <c:pt idx="197">
                  <c:v>1110</c:v>
                </c:pt>
                <c:pt idx="198">
                  <c:v>1115</c:v>
                </c:pt>
                <c:pt idx="199">
                  <c:v>1120</c:v>
                </c:pt>
                <c:pt idx="200">
                  <c:v>1125</c:v>
                </c:pt>
                <c:pt idx="201">
                  <c:v>1130</c:v>
                </c:pt>
                <c:pt idx="202">
                  <c:v>1135</c:v>
                </c:pt>
                <c:pt idx="203">
                  <c:v>1140</c:v>
                </c:pt>
                <c:pt idx="204">
                  <c:v>1145</c:v>
                </c:pt>
                <c:pt idx="205">
                  <c:v>1150</c:v>
                </c:pt>
                <c:pt idx="206">
                  <c:v>1155</c:v>
                </c:pt>
                <c:pt idx="207">
                  <c:v>1160</c:v>
                </c:pt>
                <c:pt idx="208">
                  <c:v>1165</c:v>
                </c:pt>
                <c:pt idx="209">
                  <c:v>1170</c:v>
                </c:pt>
                <c:pt idx="210">
                  <c:v>1175</c:v>
                </c:pt>
                <c:pt idx="211">
                  <c:v>1180</c:v>
                </c:pt>
                <c:pt idx="212">
                  <c:v>1185</c:v>
                </c:pt>
                <c:pt idx="213">
                  <c:v>1190</c:v>
                </c:pt>
                <c:pt idx="214">
                  <c:v>1195</c:v>
                </c:pt>
                <c:pt idx="215">
                  <c:v>1200</c:v>
                </c:pt>
                <c:pt idx="216">
                  <c:v>1205</c:v>
                </c:pt>
                <c:pt idx="217">
                  <c:v>1210</c:v>
                </c:pt>
                <c:pt idx="218">
                  <c:v>1215</c:v>
                </c:pt>
                <c:pt idx="219">
                  <c:v>1220</c:v>
                </c:pt>
                <c:pt idx="220">
                  <c:v>1225</c:v>
                </c:pt>
                <c:pt idx="221">
                  <c:v>1230</c:v>
                </c:pt>
                <c:pt idx="222">
                  <c:v>1235</c:v>
                </c:pt>
                <c:pt idx="223">
                  <c:v>1240</c:v>
                </c:pt>
                <c:pt idx="224">
                  <c:v>1245</c:v>
                </c:pt>
                <c:pt idx="225">
                  <c:v>1250</c:v>
                </c:pt>
                <c:pt idx="226">
                  <c:v>1255</c:v>
                </c:pt>
                <c:pt idx="227">
                  <c:v>1260</c:v>
                </c:pt>
                <c:pt idx="228">
                  <c:v>1265</c:v>
                </c:pt>
                <c:pt idx="229">
                  <c:v>1270</c:v>
                </c:pt>
                <c:pt idx="230">
                  <c:v>1275</c:v>
                </c:pt>
                <c:pt idx="231">
                  <c:v>1280</c:v>
                </c:pt>
                <c:pt idx="232">
                  <c:v>1285</c:v>
                </c:pt>
                <c:pt idx="233">
                  <c:v>1290</c:v>
                </c:pt>
                <c:pt idx="234">
                  <c:v>1295</c:v>
                </c:pt>
                <c:pt idx="235">
                  <c:v>1300</c:v>
                </c:pt>
                <c:pt idx="236">
                  <c:v>1305</c:v>
                </c:pt>
                <c:pt idx="237">
                  <c:v>1310</c:v>
                </c:pt>
                <c:pt idx="238">
                  <c:v>1315</c:v>
                </c:pt>
                <c:pt idx="239">
                  <c:v>1320</c:v>
                </c:pt>
                <c:pt idx="240">
                  <c:v>1325</c:v>
                </c:pt>
                <c:pt idx="241">
                  <c:v>1330</c:v>
                </c:pt>
                <c:pt idx="242">
                  <c:v>1335</c:v>
                </c:pt>
                <c:pt idx="243">
                  <c:v>1340</c:v>
                </c:pt>
                <c:pt idx="244">
                  <c:v>1345</c:v>
                </c:pt>
                <c:pt idx="245">
                  <c:v>1350</c:v>
                </c:pt>
                <c:pt idx="246">
                  <c:v>1355</c:v>
                </c:pt>
                <c:pt idx="247">
                  <c:v>1360</c:v>
                </c:pt>
                <c:pt idx="248">
                  <c:v>1365</c:v>
                </c:pt>
                <c:pt idx="249">
                  <c:v>1370</c:v>
                </c:pt>
                <c:pt idx="250">
                  <c:v>1375</c:v>
                </c:pt>
                <c:pt idx="251">
                  <c:v>1380</c:v>
                </c:pt>
                <c:pt idx="252">
                  <c:v>1385</c:v>
                </c:pt>
                <c:pt idx="253">
                  <c:v>1390</c:v>
                </c:pt>
                <c:pt idx="254">
                  <c:v>1395</c:v>
                </c:pt>
                <c:pt idx="255">
                  <c:v>1400</c:v>
                </c:pt>
                <c:pt idx="256">
                  <c:v>1405</c:v>
                </c:pt>
                <c:pt idx="257">
                  <c:v>1410</c:v>
                </c:pt>
                <c:pt idx="258">
                  <c:v>1415</c:v>
                </c:pt>
                <c:pt idx="259">
                  <c:v>1420</c:v>
                </c:pt>
                <c:pt idx="260">
                  <c:v>1425</c:v>
                </c:pt>
                <c:pt idx="261">
                  <c:v>1430</c:v>
                </c:pt>
                <c:pt idx="262">
                  <c:v>1435</c:v>
                </c:pt>
                <c:pt idx="263">
                  <c:v>1440</c:v>
                </c:pt>
                <c:pt idx="264">
                  <c:v>1445</c:v>
                </c:pt>
                <c:pt idx="265">
                  <c:v>1450</c:v>
                </c:pt>
                <c:pt idx="266">
                  <c:v>1455</c:v>
                </c:pt>
                <c:pt idx="267">
                  <c:v>1460</c:v>
                </c:pt>
                <c:pt idx="268">
                  <c:v>1465</c:v>
                </c:pt>
                <c:pt idx="269">
                  <c:v>1470</c:v>
                </c:pt>
                <c:pt idx="270">
                  <c:v>1475</c:v>
                </c:pt>
                <c:pt idx="271">
                  <c:v>1480</c:v>
                </c:pt>
                <c:pt idx="272">
                  <c:v>1485</c:v>
                </c:pt>
                <c:pt idx="273">
                  <c:v>1490</c:v>
                </c:pt>
                <c:pt idx="274">
                  <c:v>1495</c:v>
                </c:pt>
                <c:pt idx="275">
                  <c:v>1500</c:v>
                </c:pt>
                <c:pt idx="276">
                  <c:v>1505</c:v>
                </c:pt>
                <c:pt idx="277">
                  <c:v>1510</c:v>
                </c:pt>
                <c:pt idx="278">
                  <c:v>1515</c:v>
                </c:pt>
                <c:pt idx="279">
                  <c:v>1520</c:v>
                </c:pt>
                <c:pt idx="280">
                  <c:v>1525</c:v>
                </c:pt>
                <c:pt idx="281">
                  <c:v>1530</c:v>
                </c:pt>
                <c:pt idx="282">
                  <c:v>1535</c:v>
                </c:pt>
                <c:pt idx="283">
                  <c:v>1540</c:v>
                </c:pt>
                <c:pt idx="284">
                  <c:v>1545</c:v>
                </c:pt>
                <c:pt idx="285">
                  <c:v>1550</c:v>
                </c:pt>
                <c:pt idx="286">
                  <c:v>1555</c:v>
                </c:pt>
                <c:pt idx="287">
                  <c:v>1560</c:v>
                </c:pt>
                <c:pt idx="288">
                  <c:v>1565</c:v>
                </c:pt>
                <c:pt idx="289">
                  <c:v>1570</c:v>
                </c:pt>
                <c:pt idx="290">
                  <c:v>1575</c:v>
                </c:pt>
                <c:pt idx="291">
                  <c:v>1580</c:v>
                </c:pt>
                <c:pt idx="292">
                  <c:v>1585</c:v>
                </c:pt>
                <c:pt idx="293">
                  <c:v>1590</c:v>
                </c:pt>
                <c:pt idx="294">
                  <c:v>1595</c:v>
                </c:pt>
                <c:pt idx="295">
                  <c:v>1600</c:v>
                </c:pt>
                <c:pt idx="296">
                  <c:v>1605</c:v>
                </c:pt>
                <c:pt idx="297">
                  <c:v>1610</c:v>
                </c:pt>
                <c:pt idx="298">
                  <c:v>1615</c:v>
                </c:pt>
                <c:pt idx="299">
                  <c:v>1620</c:v>
                </c:pt>
                <c:pt idx="300">
                  <c:v>1625</c:v>
                </c:pt>
                <c:pt idx="301">
                  <c:v>1630</c:v>
                </c:pt>
                <c:pt idx="302">
                  <c:v>1635</c:v>
                </c:pt>
                <c:pt idx="303">
                  <c:v>1640</c:v>
                </c:pt>
                <c:pt idx="304">
                  <c:v>1645</c:v>
                </c:pt>
                <c:pt idx="305">
                  <c:v>1650</c:v>
                </c:pt>
                <c:pt idx="306">
                  <c:v>1655</c:v>
                </c:pt>
                <c:pt idx="307">
                  <c:v>1660</c:v>
                </c:pt>
                <c:pt idx="308">
                  <c:v>1665</c:v>
                </c:pt>
                <c:pt idx="309">
                  <c:v>1670</c:v>
                </c:pt>
                <c:pt idx="310">
                  <c:v>1675</c:v>
                </c:pt>
                <c:pt idx="311">
                  <c:v>1680</c:v>
                </c:pt>
                <c:pt idx="312">
                  <c:v>1685</c:v>
                </c:pt>
                <c:pt idx="313">
                  <c:v>1690</c:v>
                </c:pt>
                <c:pt idx="314">
                  <c:v>1695</c:v>
                </c:pt>
                <c:pt idx="315">
                  <c:v>1700</c:v>
                </c:pt>
                <c:pt idx="316">
                  <c:v>1705</c:v>
                </c:pt>
                <c:pt idx="317">
                  <c:v>1710</c:v>
                </c:pt>
                <c:pt idx="318">
                  <c:v>1715</c:v>
                </c:pt>
                <c:pt idx="319">
                  <c:v>1720</c:v>
                </c:pt>
                <c:pt idx="320">
                  <c:v>1725</c:v>
                </c:pt>
                <c:pt idx="321">
                  <c:v>1730</c:v>
                </c:pt>
                <c:pt idx="322">
                  <c:v>1735</c:v>
                </c:pt>
                <c:pt idx="323">
                  <c:v>1740</c:v>
                </c:pt>
                <c:pt idx="324">
                  <c:v>1745</c:v>
                </c:pt>
                <c:pt idx="325">
                  <c:v>1750</c:v>
                </c:pt>
                <c:pt idx="326">
                  <c:v>1755</c:v>
                </c:pt>
                <c:pt idx="327">
                  <c:v>1760</c:v>
                </c:pt>
                <c:pt idx="328">
                  <c:v>1765</c:v>
                </c:pt>
                <c:pt idx="329">
                  <c:v>1770</c:v>
                </c:pt>
                <c:pt idx="330">
                  <c:v>1775</c:v>
                </c:pt>
                <c:pt idx="331">
                  <c:v>1780</c:v>
                </c:pt>
                <c:pt idx="332">
                  <c:v>1785</c:v>
                </c:pt>
                <c:pt idx="333">
                  <c:v>1790</c:v>
                </c:pt>
                <c:pt idx="334">
                  <c:v>1795</c:v>
                </c:pt>
                <c:pt idx="335">
                  <c:v>1800</c:v>
                </c:pt>
                <c:pt idx="336">
                  <c:v>1805</c:v>
                </c:pt>
                <c:pt idx="337">
                  <c:v>1810</c:v>
                </c:pt>
                <c:pt idx="338">
                  <c:v>1815</c:v>
                </c:pt>
                <c:pt idx="339">
                  <c:v>1820</c:v>
                </c:pt>
                <c:pt idx="340">
                  <c:v>1825</c:v>
                </c:pt>
                <c:pt idx="341">
                  <c:v>1830</c:v>
                </c:pt>
                <c:pt idx="342">
                  <c:v>1835</c:v>
                </c:pt>
                <c:pt idx="343">
                  <c:v>1840</c:v>
                </c:pt>
                <c:pt idx="344">
                  <c:v>1845</c:v>
                </c:pt>
                <c:pt idx="345">
                  <c:v>1850</c:v>
                </c:pt>
                <c:pt idx="346">
                  <c:v>1855</c:v>
                </c:pt>
                <c:pt idx="347">
                  <c:v>1860</c:v>
                </c:pt>
                <c:pt idx="348">
                  <c:v>1865</c:v>
                </c:pt>
                <c:pt idx="349">
                  <c:v>1870</c:v>
                </c:pt>
                <c:pt idx="350">
                  <c:v>1875</c:v>
                </c:pt>
                <c:pt idx="351">
                  <c:v>1880</c:v>
                </c:pt>
                <c:pt idx="352">
                  <c:v>1885</c:v>
                </c:pt>
                <c:pt idx="353">
                  <c:v>1890</c:v>
                </c:pt>
                <c:pt idx="354">
                  <c:v>1895</c:v>
                </c:pt>
                <c:pt idx="355">
                  <c:v>1900</c:v>
                </c:pt>
                <c:pt idx="356">
                  <c:v>1905</c:v>
                </c:pt>
                <c:pt idx="357">
                  <c:v>1910</c:v>
                </c:pt>
                <c:pt idx="358">
                  <c:v>1915</c:v>
                </c:pt>
                <c:pt idx="359">
                  <c:v>1920</c:v>
                </c:pt>
                <c:pt idx="360">
                  <c:v>1925</c:v>
                </c:pt>
                <c:pt idx="361">
                  <c:v>1930</c:v>
                </c:pt>
                <c:pt idx="362">
                  <c:v>1935</c:v>
                </c:pt>
                <c:pt idx="363">
                  <c:v>1940</c:v>
                </c:pt>
                <c:pt idx="364">
                  <c:v>1945</c:v>
                </c:pt>
                <c:pt idx="365">
                  <c:v>1950</c:v>
                </c:pt>
                <c:pt idx="366">
                  <c:v>1955</c:v>
                </c:pt>
                <c:pt idx="367">
                  <c:v>1960</c:v>
                </c:pt>
                <c:pt idx="368">
                  <c:v>1965</c:v>
                </c:pt>
                <c:pt idx="369">
                  <c:v>1970</c:v>
                </c:pt>
                <c:pt idx="370">
                  <c:v>1975</c:v>
                </c:pt>
                <c:pt idx="371">
                  <c:v>1980</c:v>
                </c:pt>
                <c:pt idx="372">
                  <c:v>1985</c:v>
                </c:pt>
                <c:pt idx="373">
                  <c:v>1990</c:v>
                </c:pt>
                <c:pt idx="374">
                  <c:v>1995</c:v>
                </c:pt>
                <c:pt idx="375">
                  <c:v>2000</c:v>
                </c:pt>
                <c:pt idx="376">
                  <c:v>2005</c:v>
                </c:pt>
                <c:pt idx="377">
                  <c:v>2010</c:v>
                </c:pt>
                <c:pt idx="378">
                  <c:v>2015</c:v>
                </c:pt>
                <c:pt idx="379">
                  <c:v>2020</c:v>
                </c:pt>
                <c:pt idx="380">
                  <c:v>2025</c:v>
                </c:pt>
                <c:pt idx="381">
                  <c:v>2030</c:v>
                </c:pt>
                <c:pt idx="382">
                  <c:v>2035</c:v>
                </c:pt>
                <c:pt idx="383">
                  <c:v>2040</c:v>
                </c:pt>
                <c:pt idx="384">
                  <c:v>2045</c:v>
                </c:pt>
                <c:pt idx="385">
                  <c:v>2050</c:v>
                </c:pt>
                <c:pt idx="386">
                  <c:v>2055</c:v>
                </c:pt>
                <c:pt idx="387">
                  <c:v>2060</c:v>
                </c:pt>
                <c:pt idx="388">
                  <c:v>2065</c:v>
                </c:pt>
                <c:pt idx="389">
                  <c:v>2070</c:v>
                </c:pt>
                <c:pt idx="390">
                  <c:v>2075</c:v>
                </c:pt>
                <c:pt idx="391">
                  <c:v>2080</c:v>
                </c:pt>
                <c:pt idx="392">
                  <c:v>2085</c:v>
                </c:pt>
                <c:pt idx="393">
                  <c:v>2090</c:v>
                </c:pt>
                <c:pt idx="394">
                  <c:v>2095</c:v>
                </c:pt>
                <c:pt idx="395">
                  <c:v>2100</c:v>
                </c:pt>
                <c:pt idx="396">
                  <c:v>2105</c:v>
                </c:pt>
                <c:pt idx="397">
                  <c:v>2110</c:v>
                </c:pt>
                <c:pt idx="398">
                  <c:v>2115</c:v>
                </c:pt>
                <c:pt idx="399">
                  <c:v>2120</c:v>
                </c:pt>
                <c:pt idx="400">
                  <c:v>2125</c:v>
                </c:pt>
                <c:pt idx="401">
                  <c:v>2130</c:v>
                </c:pt>
                <c:pt idx="402">
                  <c:v>2135</c:v>
                </c:pt>
                <c:pt idx="403">
                  <c:v>2140</c:v>
                </c:pt>
                <c:pt idx="404">
                  <c:v>2145</c:v>
                </c:pt>
                <c:pt idx="405">
                  <c:v>2150</c:v>
                </c:pt>
                <c:pt idx="406">
                  <c:v>2155</c:v>
                </c:pt>
                <c:pt idx="407">
                  <c:v>2160</c:v>
                </c:pt>
                <c:pt idx="408">
                  <c:v>2165</c:v>
                </c:pt>
                <c:pt idx="409">
                  <c:v>2170</c:v>
                </c:pt>
                <c:pt idx="410">
                  <c:v>2175</c:v>
                </c:pt>
                <c:pt idx="411">
                  <c:v>2180</c:v>
                </c:pt>
                <c:pt idx="412">
                  <c:v>2185</c:v>
                </c:pt>
                <c:pt idx="413">
                  <c:v>2190</c:v>
                </c:pt>
                <c:pt idx="414">
                  <c:v>2195</c:v>
                </c:pt>
                <c:pt idx="415">
                  <c:v>2200</c:v>
                </c:pt>
                <c:pt idx="416">
                  <c:v>2205</c:v>
                </c:pt>
                <c:pt idx="417">
                  <c:v>2210</c:v>
                </c:pt>
                <c:pt idx="418">
                  <c:v>2215</c:v>
                </c:pt>
                <c:pt idx="419">
                  <c:v>2220</c:v>
                </c:pt>
                <c:pt idx="420">
                  <c:v>2225</c:v>
                </c:pt>
                <c:pt idx="421">
                  <c:v>2230</c:v>
                </c:pt>
                <c:pt idx="422">
                  <c:v>2235</c:v>
                </c:pt>
                <c:pt idx="423">
                  <c:v>2240</c:v>
                </c:pt>
                <c:pt idx="424">
                  <c:v>2245</c:v>
                </c:pt>
                <c:pt idx="425">
                  <c:v>2250</c:v>
                </c:pt>
                <c:pt idx="426">
                  <c:v>2255</c:v>
                </c:pt>
                <c:pt idx="427">
                  <c:v>2260</c:v>
                </c:pt>
                <c:pt idx="428">
                  <c:v>2265</c:v>
                </c:pt>
                <c:pt idx="429">
                  <c:v>2270</c:v>
                </c:pt>
                <c:pt idx="430">
                  <c:v>2275</c:v>
                </c:pt>
                <c:pt idx="431">
                  <c:v>2280</c:v>
                </c:pt>
                <c:pt idx="432">
                  <c:v>2285</c:v>
                </c:pt>
                <c:pt idx="433">
                  <c:v>2290</c:v>
                </c:pt>
                <c:pt idx="434">
                  <c:v>2295</c:v>
                </c:pt>
                <c:pt idx="435">
                  <c:v>2300</c:v>
                </c:pt>
                <c:pt idx="436">
                  <c:v>2305</c:v>
                </c:pt>
                <c:pt idx="437">
                  <c:v>2310</c:v>
                </c:pt>
                <c:pt idx="438">
                  <c:v>2315</c:v>
                </c:pt>
                <c:pt idx="439">
                  <c:v>2320</c:v>
                </c:pt>
                <c:pt idx="440">
                  <c:v>2325</c:v>
                </c:pt>
                <c:pt idx="441">
                  <c:v>2330</c:v>
                </c:pt>
                <c:pt idx="442">
                  <c:v>2335</c:v>
                </c:pt>
                <c:pt idx="443">
                  <c:v>2340</c:v>
                </c:pt>
                <c:pt idx="444">
                  <c:v>2345</c:v>
                </c:pt>
                <c:pt idx="445">
                  <c:v>2350</c:v>
                </c:pt>
                <c:pt idx="446">
                  <c:v>2355</c:v>
                </c:pt>
                <c:pt idx="447">
                  <c:v>2360</c:v>
                </c:pt>
                <c:pt idx="448">
                  <c:v>2365</c:v>
                </c:pt>
                <c:pt idx="449">
                  <c:v>2370</c:v>
                </c:pt>
                <c:pt idx="450">
                  <c:v>2375</c:v>
                </c:pt>
                <c:pt idx="451">
                  <c:v>2380</c:v>
                </c:pt>
                <c:pt idx="452">
                  <c:v>2385</c:v>
                </c:pt>
                <c:pt idx="453">
                  <c:v>2390</c:v>
                </c:pt>
                <c:pt idx="454">
                  <c:v>2395</c:v>
                </c:pt>
                <c:pt idx="455">
                  <c:v>2400</c:v>
                </c:pt>
                <c:pt idx="456">
                  <c:v>2405</c:v>
                </c:pt>
                <c:pt idx="457">
                  <c:v>2410</c:v>
                </c:pt>
                <c:pt idx="458">
                  <c:v>2415</c:v>
                </c:pt>
                <c:pt idx="459">
                  <c:v>2420</c:v>
                </c:pt>
                <c:pt idx="460">
                  <c:v>2425</c:v>
                </c:pt>
                <c:pt idx="461">
                  <c:v>2430</c:v>
                </c:pt>
                <c:pt idx="462">
                  <c:v>2435</c:v>
                </c:pt>
                <c:pt idx="463">
                  <c:v>2440</c:v>
                </c:pt>
                <c:pt idx="464">
                  <c:v>2445</c:v>
                </c:pt>
                <c:pt idx="465">
                  <c:v>2450</c:v>
                </c:pt>
              </c:numCache>
            </c:numRef>
          </c:xVal>
          <c:yVal>
            <c:numRef>
              <c:f>'VOI Plots'!$J$52:$J$517</c:f>
              <c:numCache>
                <c:formatCode>#,##0</c:formatCode>
                <c:ptCount val="466"/>
                <c:pt idx="0">
                  <c:v>1277599.558037366</c:v>
                </c:pt>
                <c:pt idx="1">
                  <c:v>1366724.7919738116</c:v>
                </c:pt>
                <c:pt idx="2">
                  <c:v>1458542.9468887965</c:v>
                </c:pt>
                <c:pt idx="3">
                  <c:v>1552636.0264281151</c:v>
                </c:pt>
                <c:pt idx="4">
                  <c:v>1648631.1236361233</c:v>
                </c:pt>
                <c:pt idx="5">
                  <c:v>1746195.511546189</c:v>
                </c:pt>
                <c:pt idx="6">
                  <c:v>1845032.3081117077</c:v>
                </c:pt>
                <c:pt idx="7">
                  <c:v>1944876.6390300854</c:v>
                </c:pt>
                <c:pt idx="8">
                  <c:v>2045492.2349406467</c:v>
                </c:pt>
                <c:pt idx="9">
                  <c:v>2146668.4093303215</c:v>
                </c:pt>
                <c:pt idx="10">
                  <c:v>2248217.3712385725</c:v>
                </c:pt>
                <c:pt idx="11">
                  <c:v>2349971.8331272602</c:v>
                </c:pt>
                <c:pt idx="12">
                  <c:v>2451782.8794727186</c:v>
                </c:pt>
                <c:pt idx="13">
                  <c:v>2553518.0660035186</c:v>
                </c:pt>
                <c:pt idx="14">
                  <c:v>2655059.723231127</c:v>
                </c:pt>
                <c:pt idx="15">
                  <c:v>2756303.4411221407</c:v>
                </c:pt>
                <c:pt idx="16">
                  <c:v>2857156.7145371065</c:v>
                </c:pt>
                <c:pt idx="17">
                  <c:v>2957537.7314760047</c:v>
                </c:pt>
                <c:pt idx="18">
                  <c:v>3057374.2882809951</c:v>
                </c:pt>
                <c:pt idx="19">
                  <c:v>3156602.8177967495</c:v>
                </c:pt>
                <c:pt idx="20">
                  <c:v>3255167.5181101956</c:v>
                </c:pt>
                <c:pt idx="21">
                  <c:v>3353019.5709174443</c:v>
                </c:pt>
                <c:pt idx="22">
                  <c:v>3450116.4398197699</c:v>
                </c:pt>
                <c:pt idx="23">
                  <c:v>3546421.2399545596</c:v>
                </c:pt>
                <c:pt idx="24">
                  <c:v>3641902.1713404972</c:v>
                </c:pt>
                <c:pt idx="25">
                  <c:v>3736532.0091732359</c:v>
                </c:pt>
                <c:pt idx="26">
                  <c:v>3830287.6450657672</c:v>
                </c:pt>
                <c:pt idx="27">
                  <c:v>3923149.673894966</c:v>
                </c:pt>
                <c:pt idx="28">
                  <c:v>4015102.0215066453</c:v>
                </c:pt>
                <c:pt idx="29">
                  <c:v>4106131.6090532131</c:v>
                </c:pt>
                <c:pt idx="30">
                  <c:v>4196228.0501994258</c:v>
                </c:pt>
                <c:pt idx="31">
                  <c:v>4285383.377840274</c:v>
                </c:pt>
                <c:pt idx="32">
                  <c:v>4373591.7973373774</c:v>
                </c:pt>
                <c:pt idx="33">
                  <c:v>4460849.4636006579</c:v>
                </c:pt>
                <c:pt idx="34">
                  <c:v>4547154.2796264989</c:v>
                </c:pt>
                <c:pt idx="35">
                  <c:v>4632505.714356686</c:v>
                </c:pt>
                <c:pt idx="36">
                  <c:v>4716904.6379465815</c:v>
                </c:pt>
                <c:pt idx="37">
                  <c:v>4800353.1727303378</c:v>
                </c:pt>
                <c:pt idx="38">
                  <c:v>4882854.5583486194</c:v>
                </c:pt>
                <c:pt idx="39">
                  <c:v>4964413.0296625849</c:v>
                </c:pt>
                <c:pt idx="40">
                  <c:v>5045033.7062180778</c:v>
                </c:pt>
                <c:pt idx="41">
                  <c:v>5124722.4921505004</c:v>
                </c:pt>
                <c:pt idx="42">
                  <c:v>5203485.9855320137</c:v>
                </c:pt>
                <c:pt idx="43">
                  <c:v>5281331.3962635119</c:v>
                </c:pt>
                <c:pt idx="44">
                  <c:v>5358266.4717030283</c:v>
                </c:pt>
                <c:pt idx="45">
                  <c:v>5434299.4293023394</c:v>
                </c:pt>
                <c:pt idx="46">
                  <c:v>5509438.8955953391</c:v>
                </c:pt>
                <c:pt idx="47">
                  <c:v>5583693.8509457698</c:v>
                </c:pt>
                <c:pt idx="48">
                  <c:v>5657073.5795197068</c:v>
                </c:pt>
                <c:pt idx="49">
                  <c:v>5729587.6239996348</c:v>
                </c:pt>
                <c:pt idx="50">
                  <c:v>5801245.7446039487</c:v>
                </c:pt>
                <c:pt idx="51">
                  <c:v>5872057.8820160879</c:v>
                </c:pt>
                <c:pt idx="52">
                  <c:v>5942034.1238669213</c:v>
                </c:pt>
                <c:pt idx="53">
                  <c:v>6011184.6744459523</c:v>
                </c:pt>
                <c:pt idx="54">
                  <c:v>6079519.8273484157</c:v>
                </c:pt>
                <c:pt idx="55">
                  <c:v>6147049.9407923175</c:v>
                </c:pt>
                <c:pt idx="56">
                  <c:v>6213785.4153641984</c:v>
                </c:pt>
                <c:pt idx="57">
                  <c:v>6279736.6739748456</c:v>
                </c:pt>
                <c:pt idx="58">
                  <c:v>6344914.1438258206</c:v>
                </c:pt>
                <c:pt idx="59">
                  <c:v>6409328.2402070034</c:v>
                </c:pt>
                <c:pt idx="60">
                  <c:v>6472989.3519598804</c:v>
                </c:pt>
                <c:pt idx="61">
                  <c:v>6535907.8284584144</c:v>
                </c:pt>
                <c:pt idx="62">
                  <c:v>6598093.9679710232</c:v>
                </c:pt>
                <c:pt idx="63">
                  <c:v>6659558.0072803674</c:v>
                </c:pt>
                <c:pt idx="64">
                  <c:v>6720310.11244791</c:v>
                </c:pt>
                <c:pt idx="65">
                  <c:v>6780360.3706219262</c:v>
                </c:pt>
                <c:pt idx="66">
                  <c:v>6839718.7827939466</c:v>
                </c:pt>
                <c:pt idx="67">
                  <c:v>6898395.2574197389</c:v>
                </c:pt>
                <c:pt idx="68">
                  <c:v>6956399.6048264895</c:v>
                </c:pt>
                <c:pt idx="69">
                  <c:v>7013741.5323357545</c:v>
                </c:pt>
                <c:pt idx="70">
                  <c:v>7070430.6400372591</c:v>
                </c:pt>
                <c:pt idx="71">
                  <c:v>7126476.4171546344</c:v>
                </c:pt>
                <c:pt idx="72">
                  <c:v>7181888.2389492728</c:v>
                </c:pt>
                <c:pt idx="73">
                  <c:v>7236675.364113152</c:v>
                </c:pt>
                <c:pt idx="74">
                  <c:v>7290846.9326055115</c:v>
                </c:pt>
                <c:pt idx="75">
                  <c:v>7344411.9638925409</c:v>
                </c:pt>
                <c:pt idx="76">
                  <c:v>7397379.3555525513</c:v>
                </c:pt>
                <c:pt idx="77">
                  <c:v>7449757.8822121769</c:v>
                </c:pt>
                <c:pt idx="78">
                  <c:v>7501556.1947825216</c:v>
                </c:pt>
                <c:pt idx="79">
                  <c:v>7552782.8199662399</c:v>
                </c:pt>
                <c:pt idx="80">
                  <c:v>7603446.1600100975</c:v>
                </c:pt>
                <c:pt idx="81">
                  <c:v>7653554.4926779149</c:v>
                </c:pt>
                <c:pt idx="82">
                  <c:v>7703115.9714234602</c:v>
                </c:pt>
                <c:pt idx="83">
                  <c:v>7752138.62574179</c:v>
                </c:pt>
                <c:pt idx="84">
                  <c:v>7800630.3616819177</c:v>
                </c:pt>
                <c:pt idx="85">
                  <c:v>7848598.9625035282</c:v>
                </c:pt>
                <c:pt idx="86">
                  <c:v>7896052.0894622672</c:v>
                </c:pt>
                <c:pt idx="87">
                  <c:v>7942997.2827104218</c:v>
                </c:pt>
                <c:pt idx="88">
                  <c:v>7989441.9622992324</c:v>
                </c:pt>
                <c:pt idx="89">
                  <c:v>8035393.429271874</c:v>
                </c:pt>
                <c:pt idx="90">
                  <c:v>8080858.8668362182</c:v>
                </c:pt>
                <c:pt idx="91">
                  <c:v>8125845.3416074282</c:v>
                </c:pt>
                <c:pt idx="92">
                  <c:v>8170359.8049120838</c:v>
                </c:pt>
                <c:pt idx="93">
                  <c:v>8214409.0941449031</c:v>
                </c:pt>
                <c:pt idx="94">
                  <c:v>8257999.9341715304</c:v>
                </c:pt>
                <c:pt idx="95">
                  <c:v>8301138.938769836</c:v>
                </c:pt>
                <c:pt idx="96">
                  <c:v>8343832.6121043805</c:v>
                </c:pt>
                <c:pt idx="97">
                  <c:v>8386087.350227572</c:v>
                </c:pt>
                <c:pt idx="98">
                  <c:v>8427909.4426034242</c:v>
                </c:pt>
                <c:pt idx="99">
                  <c:v>8469305.0736483112</c:v>
                </c:pt>
                <c:pt idx="100">
                  <c:v>8510280.3242852073</c:v>
                </c:pt>
                <c:pt idx="101">
                  <c:v>8550841.173507126</c:v>
                </c:pt>
                <c:pt idx="102">
                  <c:v>8590993.4999468513</c:v>
                </c:pt>
                <c:pt idx="103">
                  <c:v>8630743.0834492538</c:v>
                </c:pt>
                <c:pt idx="104">
                  <c:v>8670095.6066435557</c:v>
                </c:pt>
                <c:pt idx="105">
                  <c:v>8709056.6565132141</c:v>
                </c:pt>
                <c:pt idx="106">
                  <c:v>8747631.7259608991</c:v>
                </c:pt>
                <c:pt idx="107">
                  <c:v>8785826.2153663095</c:v>
                </c:pt>
                <c:pt idx="108">
                  <c:v>8823645.4341356661</c:v>
                </c:pt>
                <c:pt idx="109">
                  <c:v>8861094.6022401806</c:v>
                </c:pt>
                <c:pt idx="110">
                  <c:v>8898178.8517430238</c:v>
                </c:pt>
                <c:pt idx="111">
                  <c:v>8934903.228312796</c:v>
                </c:pt>
                <c:pt idx="112">
                  <c:v>8971272.6927224454</c:v>
                </c:pt>
                <c:pt idx="113">
                  <c:v>9007292.1223331802</c:v>
                </c:pt>
                <c:pt idx="114">
                  <c:v>9042966.3125613872</c:v>
                </c:pt>
                <c:pt idx="115">
                  <c:v>9078299.9783288091</c:v>
                </c:pt>
                <c:pt idx="116">
                  <c:v>9113297.7554945871</c:v>
                </c:pt>
                <c:pt idx="117">
                  <c:v>9147964.2022690754</c:v>
                </c:pt>
                <c:pt idx="118">
                  <c:v>9182303.8006082661</c:v>
                </c:pt>
                <c:pt idx="119">
                  <c:v>9216320.9575893786</c:v>
                </c:pt>
                <c:pt idx="120">
                  <c:v>9250020.0067661721</c:v>
                </c:pt>
                <c:pt idx="121">
                  <c:v>9283405.2095046062</c:v>
                </c:pt>
                <c:pt idx="122">
                  <c:v>9316480.7562979329</c:v>
                </c:pt>
                <c:pt idx="123">
                  <c:v>9349250.7680615298</c:v>
                </c:pt>
                <c:pt idx="124">
                  <c:v>9381719.2974071112</c:v>
                </c:pt>
                <c:pt idx="125">
                  <c:v>9413890.3298964035</c:v>
                </c:pt>
                <c:pt idx="126">
                  <c:v>9445767.7852739803</c:v>
                </c:pt>
                <c:pt idx="127">
                  <c:v>9477355.518679576</c:v>
                </c:pt>
                <c:pt idx="128">
                  <c:v>9508657.3218398094</c:v>
                </c:pt>
                <c:pt idx="129">
                  <c:v>9539676.9242391028</c:v>
                </c:pt>
                <c:pt idx="130">
                  <c:v>9570417.9942705445</c:v>
                </c:pt>
                <c:pt idx="131">
                  <c:v>9600884.1403660886</c:v>
                </c:pt>
                <c:pt idx="132">
                  <c:v>9631078.9121066127</c:v>
                </c:pt>
                <c:pt idx="133">
                  <c:v>9661005.8013122138</c:v>
                </c:pt>
                <c:pt idx="134">
                  <c:v>9690668.2431122363</c:v>
                </c:pt>
                <c:pt idx="135">
                  <c:v>9720069.6169960946</c:v>
                </c:pt>
                <c:pt idx="136">
                  <c:v>9749213.2478442378</c:v>
                </c:pt>
                <c:pt idx="137">
                  <c:v>9778102.4069402143</c:v>
                </c:pt>
                <c:pt idx="138">
                  <c:v>9806740.3129636068</c:v>
                </c:pt>
                <c:pt idx="139">
                  <c:v>9835130.1329643019</c:v>
                </c:pt>
                <c:pt idx="140">
                  <c:v>9863274.9833181351</c:v>
                </c:pt>
                <c:pt idx="141">
                  <c:v>9891177.930664517</c:v>
                </c:pt>
                <c:pt idx="142">
                  <c:v>9918841.992825862</c:v>
                </c:pt>
                <c:pt idx="143">
                  <c:v>9946270.1397095285</c:v>
                </c:pt>
                <c:pt idx="144">
                  <c:v>9973465.2941921297</c:v>
                </c:pt>
                <c:pt idx="145">
                  <c:v>10000430.332986863</c:v>
                </c:pt>
                <c:pt idx="146">
                  <c:v>10027168.087493863</c:v>
                </c:pt>
                <c:pt idx="147">
                  <c:v>10053681.34463395</c:v>
                </c:pt>
                <c:pt idx="148">
                  <c:v>10079972.847666098</c:v>
                </c:pt>
                <c:pt idx="149">
                  <c:v>10106045.296988877</c:v>
                </c:pt>
                <c:pt idx="150">
                  <c:v>10131901.350926064</c:v>
                </c:pt>
                <c:pt idx="151">
                  <c:v>10157543.626496818</c:v>
                </c:pt>
                <c:pt idx="152">
                  <c:v>10182974.7001707</c:v>
                </c:pt>
                <c:pt idx="153">
                  <c:v>10208197.108607609</c:v>
                </c:pt>
                <c:pt idx="154">
                  <c:v>10233213.349383233</c:v>
                </c:pt>
                <c:pt idx="155">
                  <c:v>10258025.881700071</c:v>
                </c:pt>
                <c:pt idx="156">
                  <c:v>10282637.127084173</c:v>
                </c:pt>
                <c:pt idx="157">
                  <c:v>10307049.470068444</c:v>
                </c:pt>
                <c:pt idx="158">
                  <c:v>10331265.258861849</c:v>
                </c:pt>
                <c:pt idx="159">
                  <c:v>10355286.806005735</c:v>
                </c:pt>
                <c:pt idx="160">
                  <c:v>10379116.389016867</c:v>
                </c:pt>
                <c:pt idx="161">
                  <c:v>10402756.251017708</c:v>
                </c:pt>
                <c:pt idx="162">
                  <c:v>10426208.60135426</c:v>
                </c:pt>
                <c:pt idx="163">
                  <c:v>10449475.616201425</c:v>
                </c:pt>
                <c:pt idx="164">
                  <c:v>10472559.439156424</c:v>
                </c:pt>
                <c:pt idx="165">
                  <c:v>10495462.181820417</c:v>
                </c:pt>
                <c:pt idx="166">
                  <c:v>10518185.924368499</c:v>
                </c:pt>
                <c:pt idx="167">
                  <c:v>10540732.716108356</c:v>
                </c:pt>
                <c:pt idx="168">
                  <c:v>10563104.576027874</c:v>
                </c:pt>
                <c:pt idx="169">
                  <c:v>10585303.493331825</c:v>
                </c:pt>
                <c:pt idx="170">
                  <c:v>10607331.427967917</c:v>
                </c:pt>
                <c:pt idx="171">
                  <c:v>10629190.311142258</c:v>
                </c:pt>
                <c:pt idx="172">
                  <c:v>10650882.045824919</c:v>
                </c:pt>
                <c:pt idx="173">
                  <c:v>10672408.507245146</c:v>
                </c:pt>
                <c:pt idx="174">
                  <c:v>10693771.543377025</c:v>
                </c:pt>
                <c:pt idx="175">
                  <c:v>10714972.975415247</c:v>
                </c:pt>
                <c:pt idx="176">
                  <c:v>10736014.598241933</c:v>
                </c:pt>
                <c:pt idx="177">
                  <c:v>10756898.180883693</c:v>
                </c:pt>
                <c:pt idx="178">
                  <c:v>10777625.466960181</c:v>
                </c:pt>
                <c:pt idx="179">
                  <c:v>10798198.175123435</c:v>
                </c:pt>
                <c:pt idx="180">
                  <c:v>10818617.999488894</c:v>
                </c:pt>
                <c:pt idx="181">
                  <c:v>10838886.610057611</c:v>
                </c:pt>
                <c:pt idx="182">
                  <c:v>10859005.653130643</c:v>
                </c:pt>
                <c:pt idx="183">
                  <c:v>10878976.751714822</c:v>
                </c:pt>
                <c:pt idx="184">
                  <c:v>10898801.50592093</c:v>
                </c:pt>
                <c:pt idx="185">
                  <c:v>10918481.493354097</c:v>
                </c:pt>
                <c:pt idx="186">
                  <c:v>10938018.269496396</c:v>
                </c:pt>
                <c:pt idx="187">
                  <c:v>10957413.368082056</c:v>
                </c:pt>
                <c:pt idx="188">
                  <c:v>10976668.301465634</c:v>
                </c:pt>
                <c:pt idx="189">
                  <c:v>10995784.560982637</c:v>
                </c:pt>
                <c:pt idx="190">
                  <c:v>11014763.617303494</c:v>
                </c:pt>
                <c:pt idx="191">
                  <c:v>11033606.920780573</c:v>
                </c:pt>
                <c:pt idx="192">
                  <c:v>11052315.901788399</c:v>
                </c:pt>
                <c:pt idx="193">
                  <c:v>11070891.971057435</c:v>
                </c:pt>
                <c:pt idx="194">
                  <c:v>11089336.520001583</c:v>
                </c:pt>
                <c:pt idx="195">
                  <c:v>11107650.921038978</c:v>
                </c:pt>
                <c:pt idx="196">
                  <c:v>11125836.527907226</c:v>
                </c:pt>
                <c:pt idx="197">
                  <c:v>11143894.675972041</c:v>
                </c:pt>
                <c:pt idx="198">
                  <c:v>11161826.682530297</c:v>
                </c:pt>
                <c:pt idx="199">
                  <c:v>11179633.84710742</c:v>
                </c:pt>
                <c:pt idx="200">
                  <c:v>11197317.451748753</c:v>
                </c:pt>
                <c:pt idx="201">
                  <c:v>11214878.761305798</c:v>
                </c:pt>
                <c:pt idx="202">
                  <c:v>11232319.023716791</c:v>
                </c:pt>
                <c:pt idx="203">
                  <c:v>11249639.470281893</c:v>
                </c:pt>
                <c:pt idx="204">
                  <c:v>11266841.315933656</c:v>
                </c:pt>
                <c:pt idx="205">
                  <c:v>11283925.759501813</c:v>
                </c:pt>
                <c:pt idx="206">
                  <c:v>11300893.983973498</c:v>
                </c:pt>
                <c:pt idx="207">
                  <c:v>11317747.156748457</c:v>
                </c:pt>
                <c:pt idx="208">
                  <c:v>11334486.429889495</c:v>
                </c:pt>
                <c:pt idx="209">
                  <c:v>11351112.940368176</c:v>
                </c:pt>
                <c:pt idx="210">
                  <c:v>11367627.810306173</c:v>
                </c:pt>
                <c:pt idx="211">
                  <c:v>11384032.147211865</c:v>
                </c:pt>
                <c:pt idx="212">
                  <c:v>11400327.044212772</c:v>
                </c:pt>
                <c:pt idx="213">
                  <c:v>11416513.580283491</c:v>
                </c:pt>
                <c:pt idx="214">
                  <c:v>11432592.820469564</c:v>
                </c:pt>
                <c:pt idx="215">
                  <c:v>11448565.816107338</c:v>
                </c:pt>
                <c:pt idx="216">
                  <c:v>11464433.60503931</c:v>
                </c:pt>
                <c:pt idx="217">
                  <c:v>11480197.211826287</c:v>
                </c:pt>
                <c:pt idx="218">
                  <c:v>11495857.647954784</c:v>
                </c:pt>
                <c:pt idx="219">
                  <c:v>11511415.912041428</c:v>
                </c:pt>
                <c:pt idx="220">
                  <c:v>11526872.990033101</c:v>
                </c:pt>
                <c:pt idx="221">
                  <c:v>11542229.855403775</c:v>
                </c:pt>
                <c:pt idx="222">
                  <c:v>11557487.469347531</c:v>
                </c:pt>
                <c:pt idx="223">
                  <c:v>11572646.780968228</c:v>
                </c:pt>
                <c:pt idx="224">
                  <c:v>11587708.727465881</c:v>
                </c:pt>
                <c:pt idx="225">
                  <c:v>11602674.234319301</c:v>
                </c:pt>
                <c:pt idx="226">
                  <c:v>11617544.215465808</c:v>
                </c:pt>
                <c:pt idx="227">
                  <c:v>11632319.573477665</c:v>
                </c:pt>
                <c:pt idx="228">
                  <c:v>11647001.199735135</c:v>
                </c:pt>
                <c:pt idx="229">
                  <c:v>11661589.974596666</c:v>
                </c:pt>
                <c:pt idx="230">
                  <c:v>11676086.767566154</c:v>
                </c:pt>
                <c:pt idx="231">
                  <c:v>11690492.43745679</c:v>
                </c:pt>
                <c:pt idx="232">
                  <c:v>11704807.832552489</c:v>
                </c:pt>
                <c:pt idx="233">
                  <c:v>11719033.790766269</c:v>
                </c:pt>
                <c:pt idx="234">
                  <c:v>11733171.139795724</c:v>
                </c:pt>
                <c:pt idx="235">
                  <c:v>11747220.69727602</c:v>
                </c:pt>
                <c:pt idx="236">
                  <c:v>11761183.270929897</c:v>
                </c:pt>
                <c:pt idx="237">
                  <c:v>11775059.658715287</c:v>
                </c:pt>
                <c:pt idx="238">
                  <c:v>11788850.648970407</c:v>
                </c:pt>
                <c:pt idx="239">
                  <c:v>11802557.020555986</c:v>
                </c:pt>
                <c:pt idx="240">
                  <c:v>11816179.542995337</c:v>
                </c:pt>
                <c:pt idx="241">
                  <c:v>11829718.97661189</c:v>
                </c:pt>
                <c:pt idx="242">
                  <c:v>11843176.072664326</c:v>
                </c:pt>
                <c:pt idx="243">
                  <c:v>11856551.573479418</c:v>
                </c:pt>
                <c:pt idx="244">
                  <c:v>11869846.212582612</c:v>
                </c:pt>
                <c:pt idx="245">
                  <c:v>11883060.714826176</c:v>
                </c:pt>
                <c:pt idx="246">
                  <c:v>11896195.796515472</c:v>
                </c:pt>
                <c:pt idx="247">
                  <c:v>11909252.165532826</c:v>
                </c:pt>
                <c:pt idx="248">
                  <c:v>11922230.521459302</c:v>
                </c:pt>
                <c:pt idx="249">
                  <c:v>11935131.555694576</c:v>
                </c:pt>
                <c:pt idx="250">
                  <c:v>11947955.951574504</c:v>
                </c:pt>
                <c:pt idx="251">
                  <c:v>11960704.384487018</c:v>
                </c:pt>
                <c:pt idx="252">
                  <c:v>11973377.521985797</c:v>
                </c:pt>
                <c:pt idx="253">
                  <c:v>11985976.023902118</c:v>
                </c:pt>
                <c:pt idx="254">
                  <c:v>11998500.54245491</c:v>
                </c:pt>
                <c:pt idx="255">
                  <c:v>12010951.722358802</c:v>
                </c:pt>
                <c:pt idx="256">
                  <c:v>12023330.200930482</c:v>
                </c:pt>
                <c:pt idx="257">
                  <c:v>12035636.608193276</c:v>
                </c:pt>
                <c:pt idx="258">
                  <c:v>12047871.566979909</c:v>
                </c:pt>
                <c:pt idx="259">
                  <c:v>12060035.69303358</c:v>
                </c:pt>
                <c:pt idx="260">
                  <c:v>12072129.595107486</c:v>
                </c:pt>
                <c:pt idx="261">
                  <c:v>12084153.875062509</c:v>
                </c:pt>
                <c:pt idx="262">
                  <c:v>12096109.127963349</c:v>
                </c:pt>
                <c:pt idx="263">
                  <c:v>12107995.942173263</c:v>
                </c:pt>
                <c:pt idx="264">
                  <c:v>12119814.899446953</c:v>
                </c:pt>
                <c:pt idx="265">
                  <c:v>12131566.575022124</c:v>
                </c:pt>
                <c:pt idx="266">
                  <c:v>12143251.537709512</c:v>
                </c:pt>
                <c:pt idx="267">
                  <c:v>12154870.349981347</c:v>
                </c:pt>
                <c:pt idx="268">
                  <c:v>12166423.568058601</c:v>
                </c:pt>
                <c:pt idx="269">
                  <c:v>12177911.741996503</c:v>
                </c:pt>
                <c:pt idx="270">
                  <c:v>12189335.415769082</c:v>
                </c:pt>
                <c:pt idx="271">
                  <c:v>12200695.127351768</c:v>
                </c:pt>
                <c:pt idx="272">
                  <c:v>12211991.408803342</c:v>
                </c:pt>
                <c:pt idx="273">
                  <c:v>12223224.786346041</c:v>
                </c:pt>
                <c:pt idx="274">
                  <c:v>12234395.780444564</c:v>
                </c:pt>
                <c:pt idx="275">
                  <c:v>12245504.905883975</c:v>
                </c:pt>
                <c:pt idx="276">
                  <c:v>12256552.671845878</c:v>
                </c:pt>
                <c:pt idx="277">
                  <c:v>12267539.581984174</c:v>
                </c:pt>
                <c:pt idx="278">
                  <c:v>12278466.134498706</c:v>
                </c:pt>
                <c:pt idx="279">
                  <c:v>12289332.822208408</c:v>
                </c:pt>
                <c:pt idx="280">
                  <c:v>12300140.132623039</c:v>
                </c:pt>
                <c:pt idx="281">
                  <c:v>12310888.548013771</c:v>
                </c:pt>
                <c:pt idx="282">
                  <c:v>12321578.545482768</c:v>
                </c:pt>
                <c:pt idx="283">
                  <c:v>12332210.597031506</c:v>
                </c:pt>
                <c:pt idx="284">
                  <c:v>12342785.169628242</c:v>
                </c:pt>
                <c:pt idx="285">
                  <c:v>12353302.725274274</c:v>
                </c:pt>
                <c:pt idx="286">
                  <c:v>12363763.721069219</c:v>
                </c:pt>
                <c:pt idx="287">
                  <c:v>12374168.60927524</c:v>
                </c:pt>
                <c:pt idx="288">
                  <c:v>12384517.837380324</c:v>
                </c:pt>
                <c:pt idx="289">
                  <c:v>12394811.848160585</c:v>
                </c:pt>
                <c:pt idx="290">
                  <c:v>12405051.079741539</c:v>
                </c:pt>
                <c:pt idx="291">
                  <c:v>12415235.965658501</c:v>
                </c:pt>
                <c:pt idx="292">
                  <c:v>12425366.934916034</c:v>
                </c:pt>
                <c:pt idx="293">
                  <c:v>12435444.412046449</c:v>
                </c:pt>
                <c:pt idx="294">
                  <c:v>12445468.817167431</c:v>
                </c:pt>
                <c:pt idx="295">
                  <c:v>12455440.566038975</c:v>
                </c:pt>
                <c:pt idx="296">
                  <c:v>12465360.070118956</c:v>
                </c:pt>
                <c:pt idx="297">
                  <c:v>12475227.736618444</c:v>
                </c:pt>
                <c:pt idx="298">
                  <c:v>12485043.968555773</c:v>
                </c:pt>
                <c:pt idx="299">
                  <c:v>12494809.164809979</c:v>
                </c:pt>
                <c:pt idx="300">
                  <c:v>12504523.720173458</c:v>
                </c:pt>
                <c:pt idx="301">
                  <c:v>12514188.025403572</c:v>
                </c:pt>
                <c:pt idx="302">
                  <c:v>12523802.467273753</c:v>
                </c:pt>
                <c:pt idx="303">
                  <c:v>12533367.428623891</c:v>
                </c:pt>
                <c:pt idx="304">
                  <c:v>12542883.288409619</c:v>
                </c:pt>
                <c:pt idx="305">
                  <c:v>12552350.421751142</c:v>
                </c:pt>
                <c:pt idx="306">
                  <c:v>12561769.1999813</c:v>
                </c:pt>
                <c:pt idx="307">
                  <c:v>12571139.990692928</c:v>
                </c:pt>
                <c:pt idx="308">
                  <c:v>12580463.157785345</c:v>
                </c:pt>
                <c:pt idx="309">
                  <c:v>12589739.061510386</c:v>
                </c:pt>
                <c:pt idx="310">
                  <c:v>12598968.058517633</c:v>
                </c:pt>
                <c:pt idx="311">
                  <c:v>12608150.501898989</c:v>
                </c:pt>
                <c:pt idx="312">
                  <c:v>12617286.741232578</c:v>
                </c:pt>
                <c:pt idx="313">
                  <c:v>12626377.122626103</c:v>
                </c:pt>
                <c:pt idx="314">
                  <c:v>12635421.988759475</c:v>
                </c:pt>
                <c:pt idx="315">
                  <c:v>12644421.678926729</c:v>
                </c:pt>
                <c:pt idx="316">
                  <c:v>12653376.529077698</c:v>
                </c:pt>
                <c:pt idx="317">
                  <c:v>12662286.87185858</c:v>
                </c:pt>
                <c:pt idx="318">
                  <c:v>12671153.036652291</c:v>
                </c:pt>
                <c:pt idx="319">
                  <c:v>12679975.3496181</c:v>
                </c:pt>
                <c:pt idx="320">
                  <c:v>12688754.133730683</c:v>
                </c:pt>
                <c:pt idx="321">
                  <c:v>12697489.708818628</c:v>
                </c:pt>
                <c:pt idx="322">
                  <c:v>12706182.391602401</c:v>
                </c:pt>
                <c:pt idx="323">
                  <c:v>12714832.495731771</c:v>
                </c:pt>
                <c:pt idx="324">
                  <c:v>12723440.331822744</c:v>
                </c:pt>
                <c:pt idx="325">
                  <c:v>12732006.207493756</c:v>
                </c:pt>
                <c:pt idx="326">
                  <c:v>12740530.427401727</c:v>
                </c:pt>
                <c:pt idx="327">
                  <c:v>12749013.293277144</c:v>
                </c:pt>
                <c:pt idx="328">
                  <c:v>12757455.103959132</c:v>
                </c:pt>
                <c:pt idx="329">
                  <c:v>12765856.155429585</c:v>
                </c:pt>
                <c:pt idx="330">
                  <c:v>12774216.740847187</c:v>
                </c:pt>
                <c:pt idx="331">
                  <c:v>12782537.150580639</c:v>
                </c:pt>
                <c:pt idx="332">
                  <c:v>12790817.672241662</c:v>
                </c:pt>
                <c:pt idx="333">
                  <c:v>12799058.590717401</c:v>
                </c:pt>
                <c:pt idx="334">
                  <c:v>12807260.1882024</c:v>
                </c:pt>
                <c:pt idx="335">
                  <c:v>12815422.744230211</c:v>
                </c:pt>
                <c:pt idx="336">
                  <c:v>12823546.535704426</c:v>
                </c:pt>
                <c:pt idx="337">
                  <c:v>12831631.836929379</c:v>
                </c:pt>
                <c:pt idx="338">
                  <c:v>12839678.91964034</c:v>
                </c:pt>
                <c:pt idx="339">
                  <c:v>12847688.05303351</c:v>
                </c:pt>
                <c:pt idx="340">
                  <c:v>12855659.503795233</c:v>
                </c:pt>
                <c:pt idx="341">
                  <c:v>12863593.536131127</c:v>
                </c:pt>
                <c:pt idx="342">
                  <c:v>12871490.411794687</c:v>
                </c:pt>
                <c:pt idx="343">
                  <c:v>12879350.390115401</c:v>
                </c:pt>
                <c:pt idx="344">
                  <c:v>12887173.7280268</c:v>
                </c:pt>
                <c:pt idx="345">
                  <c:v>12894960.680093663</c:v>
                </c:pt>
                <c:pt idx="346">
                  <c:v>12902711.498539302</c:v>
                </c:pt>
                <c:pt idx="347">
                  <c:v>12910426.433272121</c:v>
                </c:pt>
                <c:pt idx="348">
                  <c:v>12918105.73191205</c:v>
                </c:pt>
                <c:pt idx="349">
                  <c:v>12925749.639816584</c:v>
                </c:pt>
                <c:pt idx="350">
                  <c:v>12933358.400106244</c:v>
                </c:pt>
                <c:pt idx="351">
                  <c:v>12940932.253690068</c:v>
                </c:pt>
                <c:pt idx="352">
                  <c:v>12948471.43929046</c:v>
                </c:pt>
                <c:pt idx="353">
                  <c:v>12955976.193467848</c:v>
                </c:pt>
                <c:pt idx="354">
                  <c:v>12963446.750644967</c:v>
                </c:pt>
                <c:pt idx="355">
                  <c:v>12970883.34313078</c:v>
                </c:pt>
                <c:pt idx="356">
                  <c:v>12978286.201144258</c:v>
                </c:pt>
                <c:pt idx="357">
                  <c:v>12985655.552837489</c:v>
                </c:pt>
                <c:pt idx="358">
                  <c:v>12992991.62431895</c:v>
                </c:pt>
                <c:pt idx="359">
                  <c:v>13000294.639676049</c:v>
                </c:pt>
                <c:pt idx="360">
                  <c:v>13007564.820997592</c:v>
                </c:pt>
                <c:pt idx="361">
                  <c:v>13014802.388395911</c:v>
                </c:pt>
                <c:pt idx="362">
                  <c:v>13022007.560028685</c:v>
                </c:pt>
                <c:pt idx="363">
                  <c:v>13029180.552120533</c:v>
                </c:pt>
                <c:pt idx="364">
                  <c:v>13036321.578984041</c:v>
                </c:pt>
                <c:pt idx="365">
                  <c:v>13043430.853041202</c:v>
                </c:pt>
                <c:pt idx="366">
                  <c:v>13050508.584843667</c:v>
                </c:pt>
                <c:pt idx="367">
                  <c:v>13057554.98309334</c:v>
                </c:pt>
                <c:pt idx="368">
                  <c:v>13064570.254662694</c:v>
                </c:pt>
                <c:pt idx="369">
                  <c:v>13071554.604614453</c:v>
                </c:pt>
                <c:pt idx="370">
                  <c:v>13078508.236221347</c:v>
                </c:pt>
                <c:pt idx="371">
                  <c:v>13085431.350985574</c:v>
                </c:pt>
                <c:pt idx="372">
                  <c:v>13092324.148657821</c:v>
                </c:pt>
                <c:pt idx="373">
                  <c:v>13099186.82725624</c:v>
                </c:pt>
                <c:pt idx="374">
                  <c:v>13106019.583085075</c:v>
                </c:pt>
                <c:pt idx="375">
                  <c:v>13112822.610753104</c:v>
                </c:pt>
                <c:pt idx="376">
                  <c:v>13119596.103191786</c:v>
                </c:pt>
                <c:pt idx="377">
                  <c:v>13126340.251673261</c:v>
                </c:pt>
                <c:pt idx="378">
                  <c:v>13133055.245828019</c:v>
                </c:pt>
                <c:pt idx="379">
                  <c:v>13139741.273662442</c:v>
                </c:pt>
                <c:pt idx="380">
                  <c:v>13146398.521576028</c:v>
                </c:pt>
                <c:pt idx="381">
                  <c:v>13153027.17437849</c:v>
                </c:pt>
                <c:pt idx="382">
                  <c:v>13159627.41530654</c:v>
                </c:pt>
                <c:pt idx="383">
                  <c:v>13166199.42604061</c:v>
                </c:pt>
                <c:pt idx="384">
                  <c:v>13172743.386721194</c:v>
                </c:pt>
                <c:pt idx="385">
                  <c:v>13179259.475965025</c:v>
                </c:pt>
                <c:pt idx="386">
                  <c:v>13185747.870881189</c:v>
                </c:pt>
                <c:pt idx="387">
                  <c:v>13192208.747086823</c:v>
                </c:pt>
                <c:pt idx="388">
                  <c:v>13198642.278722871</c:v>
                </c:pt>
                <c:pt idx="389">
                  <c:v>13205048.638469333</c:v>
                </c:pt>
                <c:pt idx="390">
                  <c:v>13211427.997560486</c:v>
                </c:pt>
                <c:pt idx="391">
                  <c:v>13217780.525800223</c:v>
                </c:pt>
                <c:pt idx="392">
                  <c:v>13224106.391576402</c:v>
                </c:pt>
                <c:pt idx="393">
                  <c:v>13230405.76187598</c:v>
                </c:pt>
                <c:pt idx="394">
                  <c:v>13236678.802299175</c:v>
                </c:pt>
                <c:pt idx="395">
                  <c:v>13242925.677073926</c:v>
                </c:pt>
                <c:pt idx="396">
                  <c:v>13249146.549070053</c:v>
                </c:pt>
                <c:pt idx="397">
                  <c:v>13255341.579813009</c:v>
                </c:pt>
                <c:pt idx="398">
                  <c:v>13261510.929497926</c:v>
                </c:pt>
                <c:pt idx="399">
                  <c:v>13267654.757003045</c:v>
                </c:pt>
                <c:pt idx="400">
                  <c:v>13273773.219903199</c:v>
                </c:pt>
                <c:pt idx="401">
                  <c:v>13279866.474483259</c:v>
                </c:pt>
                <c:pt idx="402">
                  <c:v>13285934.675750908</c:v>
                </c:pt>
                <c:pt idx="403">
                  <c:v>13291977.977450019</c:v>
                </c:pt>
                <c:pt idx="404">
                  <c:v>13297996.532073194</c:v>
                </c:pt>
                <c:pt idx="405">
                  <c:v>13303990.490874467</c:v>
                </c:pt>
                <c:pt idx="406">
                  <c:v>13309960.003881888</c:v>
                </c:pt>
                <c:pt idx="407">
                  <c:v>13315905.219909754</c:v>
                </c:pt>
                <c:pt idx="408">
                  <c:v>13321826.286570929</c:v>
                </c:pt>
                <c:pt idx="409">
                  <c:v>13327723.350288842</c:v>
                </c:pt>
                <c:pt idx="410">
                  <c:v>13333596.55630932</c:v>
                </c:pt>
                <c:pt idx="411">
                  <c:v>13339446.048712578</c:v>
                </c:pt>
                <c:pt idx="412">
                  <c:v>13345271.970424576</c:v>
                </c:pt>
                <c:pt idx="413">
                  <c:v>13351074.463228684</c:v>
                </c:pt>
                <c:pt idx="414">
                  <c:v>13356853.667777026</c:v>
                </c:pt>
                <c:pt idx="415">
                  <c:v>13362609.723601721</c:v>
                </c:pt>
                <c:pt idx="416">
                  <c:v>13368342.769125788</c:v>
                </c:pt>
                <c:pt idx="417">
                  <c:v>13374052.941674266</c:v>
                </c:pt>
                <c:pt idx="418">
                  <c:v>13379740.377485109</c:v>
                </c:pt>
                <c:pt idx="419">
                  <c:v>13385405.211719669</c:v>
                </c:pt>
                <c:pt idx="420">
                  <c:v>13391047.578473452</c:v>
                </c:pt>
                <c:pt idx="421">
                  <c:v>13396667.610786436</c:v>
                </c:pt>
                <c:pt idx="422">
                  <c:v>13402265.440653564</c:v>
                </c:pt>
                <c:pt idx="423">
                  <c:v>13407841.199034793</c:v>
                </c:pt>
                <c:pt idx="424">
                  <c:v>13413395.015865244</c:v>
                </c:pt>
                <c:pt idx="425">
                  <c:v>13418927.02006516</c:v>
                </c:pt>
                <c:pt idx="426">
                  <c:v>13424437.339549774</c:v>
                </c:pt>
                <c:pt idx="427">
                  <c:v>13429926.101239106</c:v>
                </c:pt>
                <c:pt idx="428">
                  <c:v>13435393.431067483</c:v>
                </c:pt>
                <c:pt idx="429">
                  <c:v>13440839.453993101</c:v>
                </c:pt>
                <c:pt idx="430">
                  <c:v>13446264.294007467</c:v>
                </c:pt>
                <c:pt idx="431">
                  <c:v>13451668.074144704</c:v>
                </c:pt>
                <c:pt idx="432">
                  <c:v>13457050.916490596</c:v>
                </c:pt>
                <c:pt idx="433">
                  <c:v>13462412.942191958</c:v>
                </c:pt>
                <c:pt idx="434">
                  <c:v>13467754.271465281</c:v>
                </c:pt>
                <c:pt idx="435">
                  <c:v>13473075.023605933</c:v>
                </c:pt>
                <c:pt idx="436">
                  <c:v>13478375.316996709</c:v>
                </c:pt>
                <c:pt idx="437">
                  <c:v>13483655.269116599</c:v>
                </c:pt>
                <c:pt idx="438">
                  <c:v>13488914.996549409</c:v>
                </c:pt>
                <c:pt idx="439">
                  <c:v>13494154.614992145</c:v>
                </c:pt>
                <c:pt idx="440">
                  <c:v>13499374.239263477</c:v>
                </c:pt>
                <c:pt idx="441">
                  <c:v>13504573.983312042</c:v>
                </c:pt>
                <c:pt idx="442">
                  <c:v>13509753.960224597</c:v>
                </c:pt>
                <c:pt idx="443">
                  <c:v>13514914.282234151</c:v>
                </c:pt>
                <c:pt idx="444">
                  <c:v>13520055.060727946</c:v>
                </c:pt>
                <c:pt idx="445">
                  <c:v>13525176.406255411</c:v>
                </c:pt>
                <c:pt idx="446">
                  <c:v>13530278.428536046</c:v>
                </c:pt>
                <c:pt idx="447">
                  <c:v>13535361.236467117</c:v>
                </c:pt>
                <c:pt idx="448">
                  <c:v>13540424.938131323</c:v>
                </c:pt>
                <c:pt idx="449">
                  <c:v>13545469.640804417</c:v>
                </c:pt>
                <c:pt idx="450">
                  <c:v>13550495.450962609</c:v>
                </c:pt>
                <c:pt idx="451">
                  <c:v>13555502.47429008</c:v>
                </c:pt>
                <c:pt idx="452">
                  <c:v>13560490.815686241</c:v>
                </c:pt>
                <c:pt idx="453">
                  <c:v>13565460.579273093</c:v>
                </c:pt>
                <c:pt idx="454">
                  <c:v>13570411.868402231</c:v>
                </c:pt>
                <c:pt idx="455">
                  <c:v>13575344.785661994</c:v>
                </c:pt>
                <c:pt idx="456">
                  <c:v>13580259.432884621</c:v>
                </c:pt>
                <c:pt idx="457">
                  <c:v>13585155.911152972</c:v>
                </c:pt>
                <c:pt idx="458">
                  <c:v>13590034.320807468</c:v>
                </c:pt>
                <c:pt idx="459">
                  <c:v>13594894.761452988</c:v>
                </c:pt>
                <c:pt idx="460">
                  <c:v>13599737.331965348</c:v>
                </c:pt>
                <c:pt idx="461">
                  <c:v>13604562.130498163</c:v>
                </c:pt>
                <c:pt idx="462">
                  <c:v>13609369.254489318</c:v>
                </c:pt>
                <c:pt idx="463">
                  <c:v>13614158.800667416</c:v>
                </c:pt>
                <c:pt idx="464">
                  <c:v>13618930.865058266</c:v>
                </c:pt>
                <c:pt idx="465">
                  <c:v>13623685.54299124</c:v>
                </c:pt>
              </c:numCache>
            </c:numRef>
          </c:yVal>
          <c:smooth val="1"/>
        </c:ser>
        <c:ser>
          <c:idx val="0"/>
          <c:order val="1"/>
          <c:tx>
            <c:v>ETC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'VOI Plots'!$A$52:$A$517</c:f>
              <c:numCache>
                <c:formatCode>General</c:formatCode>
                <c:ptCount val="466"/>
                <c:pt idx="0">
                  <c:v>125</c:v>
                </c:pt>
                <c:pt idx="1">
                  <c:v>130</c:v>
                </c:pt>
                <c:pt idx="2">
                  <c:v>135</c:v>
                </c:pt>
                <c:pt idx="3">
                  <c:v>140</c:v>
                </c:pt>
                <c:pt idx="4">
                  <c:v>145</c:v>
                </c:pt>
                <c:pt idx="5">
                  <c:v>150</c:v>
                </c:pt>
                <c:pt idx="6">
                  <c:v>155</c:v>
                </c:pt>
                <c:pt idx="7">
                  <c:v>160</c:v>
                </c:pt>
                <c:pt idx="8">
                  <c:v>165</c:v>
                </c:pt>
                <c:pt idx="9">
                  <c:v>170</c:v>
                </c:pt>
                <c:pt idx="10">
                  <c:v>175</c:v>
                </c:pt>
                <c:pt idx="11">
                  <c:v>180</c:v>
                </c:pt>
                <c:pt idx="12">
                  <c:v>185</c:v>
                </c:pt>
                <c:pt idx="13">
                  <c:v>190</c:v>
                </c:pt>
                <c:pt idx="14">
                  <c:v>195</c:v>
                </c:pt>
                <c:pt idx="15">
                  <c:v>200</c:v>
                </c:pt>
                <c:pt idx="16">
                  <c:v>205</c:v>
                </c:pt>
                <c:pt idx="17">
                  <c:v>210</c:v>
                </c:pt>
                <c:pt idx="18">
                  <c:v>215</c:v>
                </c:pt>
                <c:pt idx="19">
                  <c:v>220</c:v>
                </c:pt>
                <c:pt idx="20">
                  <c:v>225</c:v>
                </c:pt>
                <c:pt idx="21">
                  <c:v>230</c:v>
                </c:pt>
                <c:pt idx="22">
                  <c:v>235</c:v>
                </c:pt>
                <c:pt idx="23">
                  <c:v>240</c:v>
                </c:pt>
                <c:pt idx="24">
                  <c:v>245</c:v>
                </c:pt>
                <c:pt idx="25">
                  <c:v>250</c:v>
                </c:pt>
                <c:pt idx="26">
                  <c:v>255</c:v>
                </c:pt>
                <c:pt idx="27">
                  <c:v>260</c:v>
                </c:pt>
                <c:pt idx="28">
                  <c:v>265</c:v>
                </c:pt>
                <c:pt idx="29">
                  <c:v>270</c:v>
                </c:pt>
                <c:pt idx="30">
                  <c:v>275</c:v>
                </c:pt>
                <c:pt idx="31">
                  <c:v>280</c:v>
                </c:pt>
                <c:pt idx="32">
                  <c:v>285</c:v>
                </c:pt>
                <c:pt idx="33">
                  <c:v>290</c:v>
                </c:pt>
                <c:pt idx="34">
                  <c:v>295</c:v>
                </c:pt>
                <c:pt idx="35">
                  <c:v>300</c:v>
                </c:pt>
                <c:pt idx="36">
                  <c:v>305</c:v>
                </c:pt>
                <c:pt idx="37">
                  <c:v>310</c:v>
                </c:pt>
                <c:pt idx="38">
                  <c:v>315</c:v>
                </c:pt>
                <c:pt idx="39">
                  <c:v>320</c:v>
                </c:pt>
                <c:pt idx="40">
                  <c:v>325</c:v>
                </c:pt>
                <c:pt idx="41">
                  <c:v>330</c:v>
                </c:pt>
                <c:pt idx="42">
                  <c:v>335</c:v>
                </c:pt>
                <c:pt idx="43">
                  <c:v>340</c:v>
                </c:pt>
                <c:pt idx="44">
                  <c:v>345</c:v>
                </c:pt>
                <c:pt idx="45">
                  <c:v>350</c:v>
                </c:pt>
                <c:pt idx="46">
                  <c:v>355</c:v>
                </c:pt>
                <c:pt idx="47">
                  <c:v>360</c:v>
                </c:pt>
                <c:pt idx="48">
                  <c:v>365</c:v>
                </c:pt>
                <c:pt idx="49">
                  <c:v>370</c:v>
                </c:pt>
                <c:pt idx="50">
                  <c:v>375</c:v>
                </c:pt>
                <c:pt idx="51">
                  <c:v>380</c:v>
                </c:pt>
                <c:pt idx="52">
                  <c:v>385</c:v>
                </c:pt>
                <c:pt idx="53">
                  <c:v>390</c:v>
                </c:pt>
                <c:pt idx="54">
                  <c:v>395</c:v>
                </c:pt>
                <c:pt idx="55">
                  <c:v>400</c:v>
                </c:pt>
                <c:pt idx="56">
                  <c:v>405</c:v>
                </c:pt>
                <c:pt idx="57">
                  <c:v>410</c:v>
                </c:pt>
                <c:pt idx="58">
                  <c:v>415</c:v>
                </c:pt>
                <c:pt idx="59">
                  <c:v>420</c:v>
                </c:pt>
                <c:pt idx="60">
                  <c:v>425</c:v>
                </c:pt>
                <c:pt idx="61">
                  <c:v>430</c:v>
                </c:pt>
                <c:pt idx="62">
                  <c:v>435</c:v>
                </c:pt>
                <c:pt idx="63">
                  <c:v>440</c:v>
                </c:pt>
                <c:pt idx="64">
                  <c:v>445</c:v>
                </c:pt>
                <c:pt idx="65">
                  <c:v>450</c:v>
                </c:pt>
                <c:pt idx="66">
                  <c:v>455</c:v>
                </c:pt>
                <c:pt idx="67">
                  <c:v>460</c:v>
                </c:pt>
                <c:pt idx="68">
                  <c:v>465</c:v>
                </c:pt>
                <c:pt idx="69">
                  <c:v>470</c:v>
                </c:pt>
                <c:pt idx="70">
                  <c:v>475</c:v>
                </c:pt>
                <c:pt idx="71">
                  <c:v>480</c:v>
                </c:pt>
                <c:pt idx="72">
                  <c:v>485</c:v>
                </c:pt>
                <c:pt idx="73">
                  <c:v>490</c:v>
                </c:pt>
                <c:pt idx="74">
                  <c:v>495</c:v>
                </c:pt>
                <c:pt idx="75">
                  <c:v>500</c:v>
                </c:pt>
                <c:pt idx="76">
                  <c:v>505</c:v>
                </c:pt>
                <c:pt idx="77">
                  <c:v>510</c:v>
                </c:pt>
                <c:pt idx="78">
                  <c:v>515</c:v>
                </c:pt>
                <c:pt idx="79">
                  <c:v>520</c:v>
                </c:pt>
                <c:pt idx="80">
                  <c:v>525</c:v>
                </c:pt>
                <c:pt idx="81">
                  <c:v>530</c:v>
                </c:pt>
                <c:pt idx="82">
                  <c:v>535</c:v>
                </c:pt>
                <c:pt idx="83">
                  <c:v>540</c:v>
                </c:pt>
                <c:pt idx="84">
                  <c:v>545</c:v>
                </c:pt>
                <c:pt idx="85">
                  <c:v>550</c:v>
                </c:pt>
                <c:pt idx="86">
                  <c:v>555</c:v>
                </c:pt>
                <c:pt idx="87">
                  <c:v>560</c:v>
                </c:pt>
                <c:pt idx="88">
                  <c:v>565</c:v>
                </c:pt>
                <c:pt idx="89">
                  <c:v>570</c:v>
                </c:pt>
                <c:pt idx="90">
                  <c:v>575</c:v>
                </c:pt>
                <c:pt idx="91">
                  <c:v>580</c:v>
                </c:pt>
                <c:pt idx="92">
                  <c:v>585</c:v>
                </c:pt>
                <c:pt idx="93">
                  <c:v>590</c:v>
                </c:pt>
                <c:pt idx="94">
                  <c:v>595</c:v>
                </c:pt>
                <c:pt idx="95">
                  <c:v>600</c:v>
                </c:pt>
                <c:pt idx="96">
                  <c:v>605</c:v>
                </c:pt>
                <c:pt idx="97">
                  <c:v>610</c:v>
                </c:pt>
                <c:pt idx="98">
                  <c:v>615</c:v>
                </c:pt>
                <c:pt idx="99">
                  <c:v>620</c:v>
                </c:pt>
                <c:pt idx="100">
                  <c:v>625</c:v>
                </c:pt>
                <c:pt idx="101">
                  <c:v>630</c:v>
                </c:pt>
                <c:pt idx="102">
                  <c:v>635</c:v>
                </c:pt>
                <c:pt idx="103">
                  <c:v>640</c:v>
                </c:pt>
                <c:pt idx="104">
                  <c:v>645</c:v>
                </c:pt>
                <c:pt idx="105">
                  <c:v>650</c:v>
                </c:pt>
                <c:pt idx="106">
                  <c:v>655</c:v>
                </c:pt>
                <c:pt idx="107">
                  <c:v>660</c:v>
                </c:pt>
                <c:pt idx="108">
                  <c:v>665</c:v>
                </c:pt>
                <c:pt idx="109">
                  <c:v>670</c:v>
                </c:pt>
                <c:pt idx="110">
                  <c:v>675</c:v>
                </c:pt>
                <c:pt idx="111">
                  <c:v>680</c:v>
                </c:pt>
                <c:pt idx="112">
                  <c:v>685</c:v>
                </c:pt>
                <c:pt idx="113">
                  <c:v>690</c:v>
                </c:pt>
                <c:pt idx="114">
                  <c:v>695</c:v>
                </c:pt>
                <c:pt idx="115">
                  <c:v>700</c:v>
                </c:pt>
                <c:pt idx="116">
                  <c:v>705</c:v>
                </c:pt>
                <c:pt idx="117">
                  <c:v>710</c:v>
                </c:pt>
                <c:pt idx="118">
                  <c:v>715</c:v>
                </c:pt>
                <c:pt idx="119">
                  <c:v>720</c:v>
                </c:pt>
                <c:pt idx="120">
                  <c:v>725</c:v>
                </c:pt>
                <c:pt idx="121">
                  <c:v>730</c:v>
                </c:pt>
                <c:pt idx="122">
                  <c:v>735</c:v>
                </c:pt>
                <c:pt idx="123">
                  <c:v>740</c:v>
                </c:pt>
                <c:pt idx="124">
                  <c:v>745</c:v>
                </c:pt>
                <c:pt idx="125">
                  <c:v>750</c:v>
                </c:pt>
                <c:pt idx="126">
                  <c:v>755</c:v>
                </c:pt>
                <c:pt idx="127">
                  <c:v>760</c:v>
                </c:pt>
                <c:pt idx="128">
                  <c:v>765</c:v>
                </c:pt>
                <c:pt idx="129">
                  <c:v>770</c:v>
                </c:pt>
                <c:pt idx="130">
                  <c:v>775</c:v>
                </c:pt>
                <c:pt idx="131">
                  <c:v>780</c:v>
                </c:pt>
                <c:pt idx="132">
                  <c:v>785</c:v>
                </c:pt>
                <c:pt idx="133">
                  <c:v>790</c:v>
                </c:pt>
                <c:pt idx="134">
                  <c:v>795</c:v>
                </c:pt>
                <c:pt idx="135">
                  <c:v>800</c:v>
                </c:pt>
                <c:pt idx="136">
                  <c:v>805</c:v>
                </c:pt>
                <c:pt idx="137">
                  <c:v>810</c:v>
                </c:pt>
                <c:pt idx="138">
                  <c:v>815</c:v>
                </c:pt>
                <c:pt idx="139">
                  <c:v>820</c:v>
                </c:pt>
                <c:pt idx="140">
                  <c:v>825</c:v>
                </c:pt>
                <c:pt idx="141">
                  <c:v>830</c:v>
                </c:pt>
                <c:pt idx="142">
                  <c:v>835</c:v>
                </c:pt>
                <c:pt idx="143">
                  <c:v>840</c:v>
                </c:pt>
                <c:pt idx="144">
                  <c:v>845</c:v>
                </c:pt>
                <c:pt idx="145">
                  <c:v>850</c:v>
                </c:pt>
                <c:pt idx="146">
                  <c:v>855</c:v>
                </c:pt>
                <c:pt idx="147">
                  <c:v>860</c:v>
                </c:pt>
                <c:pt idx="148">
                  <c:v>865</c:v>
                </c:pt>
                <c:pt idx="149">
                  <c:v>870</c:v>
                </c:pt>
                <c:pt idx="150">
                  <c:v>875</c:v>
                </c:pt>
                <c:pt idx="151">
                  <c:v>880</c:v>
                </c:pt>
                <c:pt idx="152">
                  <c:v>885</c:v>
                </c:pt>
                <c:pt idx="153">
                  <c:v>890</c:v>
                </c:pt>
                <c:pt idx="154">
                  <c:v>895</c:v>
                </c:pt>
                <c:pt idx="155">
                  <c:v>900</c:v>
                </c:pt>
                <c:pt idx="156">
                  <c:v>905</c:v>
                </c:pt>
                <c:pt idx="157">
                  <c:v>910</c:v>
                </c:pt>
                <c:pt idx="158">
                  <c:v>915</c:v>
                </c:pt>
                <c:pt idx="159">
                  <c:v>920</c:v>
                </c:pt>
                <c:pt idx="160">
                  <c:v>925</c:v>
                </c:pt>
                <c:pt idx="161">
                  <c:v>930</c:v>
                </c:pt>
                <c:pt idx="162">
                  <c:v>935</c:v>
                </c:pt>
                <c:pt idx="163">
                  <c:v>940</c:v>
                </c:pt>
                <c:pt idx="164">
                  <c:v>945</c:v>
                </c:pt>
                <c:pt idx="165">
                  <c:v>950</c:v>
                </c:pt>
                <c:pt idx="166">
                  <c:v>955</c:v>
                </c:pt>
                <c:pt idx="167">
                  <c:v>960</c:v>
                </c:pt>
                <c:pt idx="168">
                  <c:v>965</c:v>
                </c:pt>
                <c:pt idx="169">
                  <c:v>970</c:v>
                </c:pt>
                <c:pt idx="170">
                  <c:v>975</c:v>
                </c:pt>
                <c:pt idx="171">
                  <c:v>980</c:v>
                </c:pt>
                <c:pt idx="172">
                  <c:v>985</c:v>
                </c:pt>
                <c:pt idx="173">
                  <c:v>990</c:v>
                </c:pt>
                <c:pt idx="174">
                  <c:v>995</c:v>
                </c:pt>
                <c:pt idx="175">
                  <c:v>1000</c:v>
                </c:pt>
                <c:pt idx="176">
                  <c:v>1005</c:v>
                </c:pt>
                <c:pt idx="177">
                  <c:v>1010</c:v>
                </c:pt>
                <c:pt idx="178">
                  <c:v>1015</c:v>
                </c:pt>
                <c:pt idx="179">
                  <c:v>1020</c:v>
                </c:pt>
                <c:pt idx="180">
                  <c:v>1025</c:v>
                </c:pt>
                <c:pt idx="181">
                  <c:v>1030</c:v>
                </c:pt>
                <c:pt idx="182">
                  <c:v>1035</c:v>
                </c:pt>
                <c:pt idx="183">
                  <c:v>1040</c:v>
                </c:pt>
                <c:pt idx="184">
                  <c:v>1045</c:v>
                </c:pt>
                <c:pt idx="185">
                  <c:v>1050</c:v>
                </c:pt>
                <c:pt idx="186">
                  <c:v>1055</c:v>
                </c:pt>
                <c:pt idx="187">
                  <c:v>1060</c:v>
                </c:pt>
                <c:pt idx="188">
                  <c:v>1065</c:v>
                </c:pt>
                <c:pt idx="189">
                  <c:v>1070</c:v>
                </c:pt>
                <c:pt idx="190">
                  <c:v>1075</c:v>
                </c:pt>
                <c:pt idx="191">
                  <c:v>1080</c:v>
                </c:pt>
                <c:pt idx="192">
                  <c:v>1085</c:v>
                </c:pt>
                <c:pt idx="193">
                  <c:v>1090</c:v>
                </c:pt>
                <c:pt idx="194">
                  <c:v>1095</c:v>
                </c:pt>
                <c:pt idx="195">
                  <c:v>1100</c:v>
                </c:pt>
                <c:pt idx="196">
                  <c:v>1105</c:v>
                </c:pt>
                <c:pt idx="197">
                  <c:v>1110</c:v>
                </c:pt>
                <c:pt idx="198">
                  <c:v>1115</c:v>
                </c:pt>
                <c:pt idx="199">
                  <c:v>1120</c:v>
                </c:pt>
                <c:pt idx="200">
                  <c:v>1125</c:v>
                </c:pt>
                <c:pt idx="201">
                  <c:v>1130</c:v>
                </c:pt>
                <c:pt idx="202">
                  <c:v>1135</c:v>
                </c:pt>
                <c:pt idx="203">
                  <c:v>1140</c:v>
                </c:pt>
                <c:pt idx="204">
                  <c:v>1145</c:v>
                </c:pt>
                <c:pt idx="205">
                  <c:v>1150</c:v>
                </c:pt>
                <c:pt idx="206">
                  <c:v>1155</c:v>
                </c:pt>
                <c:pt idx="207">
                  <c:v>1160</c:v>
                </c:pt>
                <c:pt idx="208">
                  <c:v>1165</c:v>
                </c:pt>
                <c:pt idx="209">
                  <c:v>1170</c:v>
                </c:pt>
                <c:pt idx="210">
                  <c:v>1175</c:v>
                </c:pt>
                <c:pt idx="211">
                  <c:v>1180</c:v>
                </c:pt>
                <c:pt idx="212">
                  <c:v>1185</c:v>
                </c:pt>
                <c:pt idx="213">
                  <c:v>1190</c:v>
                </c:pt>
                <c:pt idx="214">
                  <c:v>1195</c:v>
                </c:pt>
                <c:pt idx="215">
                  <c:v>1200</c:v>
                </c:pt>
                <c:pt idx="216">
                  <c:v>1205</c:v>
                </c:pt>
                <c:pt idx="217">
                  <c:v>1210</c:v>
                </c:pt>
                <c:pt idx="218">
                  <c:v>1215</c:v>
                </c:pt>
                <c:pt idx="219">
                  <c:v>1220</c:v>
                </c:pt>
                <c:pt idx="220">
                  <c:v>1225</c:v>
                </c:pt>
                <c:pt idx="221">
                  <c:v>1230</c:v>
                </c:pt>
                <c:pt idx="222">
                  <c:v>1235</c:v>
                </c:pt>
                <c:pt idx="223">
                  <c:v>1240</c:v>
                </c:pt>
                <c:pt idx="224">
                  <c:v>1245</c:v>
                </c:pt>
                <c:pt idx="225">
                  <c:v>1250</c:v>
                </c:pt>
                <c:pt idx="226">
                  <c:v>1255</c:v>
                </c:pt>
                <c:pt idx="227">
                  <c:v>1260</c:v>
                </c:pt>
                <c:pt idx="228">
                  <c:v>1265</c:v>
                </c:pt>
                <c:pt idx="229">
                  <c:v>1270</c:v>
                </c:pt>
                <c:pt idx="230">
                  <c:v>1275</c:v>
                </c:pt>
                <c:pt idx="231">
                  <c:v>1280</c:v>
                </c:pt>
                <c:pt idx="232">
                  <c:v>1285</c:v>
                </c:pt>
                <c:pt idx="233">
                  <c:v>1290</c:v>
                </c:pt>
                <c:pt idx="234">
                  <c:v>1295</c:v>
                </c:pt>
                <c:pt idx="235">
                  <c:v>1300</c:v>
                </c:pt>
                <c:pt idx="236">
                  <c:v>1305</c:v>
                </c:pt>
                <c:pt idx="237">
                  <c:v>1310</c:v>
                </c:pt>
                <c:pt idx="238">
                  <c:v>1315</c:v>
                </c:pt>
                <c:pt idx="239">
                  <c:v>1320</c:v>
                </c:pt>
                <c:pt idx="240">
                  <c:v>1325</c:v>
                </c:pt>
                <c:pt idx="241">
                  <c:v>1330</c:v>
                </c:pt>
                <c:pt idx="242">
                  <c:v>1335</c:v>
                </c:pt>
                <c:pt idx="243">
                  <c:v>1340</c:v>
                </c:pt>
                <c:pt idx="244">
                  <c:v>1345</c:v>
                </c:pt>
                <c:pt idx="245">
                  <c:v>1350</c:v>
                </c:pt>
                <c:pt idx="246">
                  <c:v>1355</c:v>
                </c:pt>
                <c:pt idx="247">
                  <c:v>1360</c:v>
                </c:pt>
                <c:pt idx="248">
                  <c:v>1365</c:v>
                </c:pt>
                <c:pt idx="249">
                  <c:v>1370</c:v>
                </c:pt>
                <c:pt idx="250">
                  <c:v>1375</c:v>
                </c:pt>
                <c:pt idx="251">
                  <c:v>1380</c:v>
                </c:pt>
                <c:pt idx="252">
                  <c:v>1385</c:v>
                </c:pt>
                <c:pt idx="253">
                  <c:v>1390</c:v>
                </c:pt>
                <c:pt idx="254">
                  <c:v>1395</c:v>
                </c:pt>
                <c:pt idx="255">
                  <c:v>1400</c:v>
                </c:pt>
                <c:pt idx="256">
                  <c:v>1405</c:v>
                </c:pt>
                <c:pt idx="257">
                  <c:v>1410</c:v>
                </c:pt>
                <c:pt idx="258">
                  <c:v>1415</c:v>
                </c:pt>
                <c:pt idx="259">
                  <c:v>1420</c:v>
                </c:pt>
                <c:pt idx="260">
                  <c:v>1425</c:v>
                </c:pt>
                <c:pt idx="261">
                  <c:v>1430</c:v>
                </c:pt>
                <c:pt idx="262">
                  <c:v>1435</c:v>
                </c:pt>
                <c:pt idx="263">
                  <c:v>1440</c:v>
                </c:pt>
                <c:pt idx="264">
                  <c:v>1445</c:v>
                </c:pt>
                <c:pt idx="265">
                  <c:v>1450</c:v>
                </c:pt>
                <c:pt idx="266">
                  <c:v>1455</c:v>
                </c:pt>
                <c:pt idx="267">
                  <c:v>1460</c:v>
                </c:pt>
                <c:pt idx="268">
                  <c:v>1465</c:v>
                </c:pt>
                <c:pt idx="269">
                  <c:v>1470</c:v>
                </c:pt>
                <c:pt idx="270">
                  <c:v>1475</c:v>
                </c:pt>
                <c:pt idx="271">
                  <c:v>1480</c:v>
                </c:pt>
                <c:pt idx="272">
                  <c:v>1485</c:v>
                </c:pt>
                <c:pt idx="273">
                  <c:v>1490</c:v>
                </c:pt>
                <c:pt idx="274">
                  <c:v>1495</c:v>
                </c:pt>
                <c:pt idx="275">
                  <c:v>1500</c:v>
                </c:pt>
                <c:pt idx="276">
                  <c:v>1505</c:v>
                </c:pt>
                <c:pt idx="277">
                  <c:v>1510</c:v>
                </c:pt>
                <c:pt idx="278">
                  <c:v>1515</c:v>
                </c:pt>
                <c:pt idx="279">
                  <c:v>1520</c:v>
                </c:pt>
                <c:pt idx="280">
                  <c:v>1525</c:v>
                </c:pt>
                <c:pt idx="281">
                  <c:v>1530</c:v>
                </c:pt>
                <c:pt idx="282">
                  <c:v>1535</c:v>
                </c:pt>
                <c:pt idx="283">
                  <c:v>1540</c:v>
                </c:pt>
                <c:pt idx="284">
                  <c:v>1545</c:v>
                </c:pt>
                <c:pt idx="285">
                  <c:v>1550</c:v>
                </c:pt>
                <c:pt idx="286">
                  <c:v>1555</c:v>
                </c:pt>
                <c:pt idx="287">
                  <c:v>1560</c:v>
                </c:pt>
                <c:pt idx="288">
                  <c:v>1565</c:v>
                </c:pt>
                <c:pt idx="289">
                  <c:v>1570</c:v>
                </c:pt>
                <c:pt idx="290">
                  <c:v>1575</c:v>
                </c:pt>
                <c:pt idx="291">
                  <c:v>1580</c:v>
                </c:pt>
                <c:pt idx="292">
                  <c:v>1585</c:v>
                </c:pt>
                <c:pt idx="293">
                  <c:v>1590</c:v>
                </c:pt>
                <c:pt idx="294">
                  <c:v>1595</c:v>
                </c:pt>
                <c:pt idx="295">
                  <c:v>1600</c:v>
                </c:pt>
                <c:pt idx="296">
                  <c:v>1605</c:v>
                </c:pt>
                <c:pt idx="297">
                  <c:v>1610</c:v>
                </c:pt>
                <c:pt idx="298">
                  <c:v>1615</c:v>
                </c:pt>
                <c:pt idx="299">
                  <c:v>1620</c:v>
                </c:pt>
                <c:pt idx="300">
                  <c:v>1625</c:v>
                </c:pt>
                <c:pt idx="301">
                  <c:v>1630</c:v>
                </c:pt>
                <c:pt idx="302">
                  <c:v>1635</c:v>
                </c:pt>
                <c:pt idx="303">
                  <c:v>1640</c:v>
                </c:pt>
                <c:pt idx="304">
                  <c:v>1645</c:v>
                </c:pt>
                <c:pt idx="305">
                  <c:v>1650</c:v>
                </c:pt>
                <c:pt idx="306">
                  <c:v>1655</c:v>
                </c:pt>
                <c:pt idx="307">
                  <c:v>1660</c:v>
                </c:pt>
                <c:pt idx="308">
                  <c:v>1665</c:v>
                </c:pt>
                <c:pt idx="309">
                  <c:v>1670</c:v>
                </c:pt>
                <c:pt idx="310">
                  <c:v>1675</c:v>
                </c:pt>
                <c:pt idx="311">
                  <c:v>1680</c:v>
                </c:pt>
                <c:pt idx="312">
                  <c:v>1685</c:v>
                </c:pt>
                <c:pt idx="313">
                  <c:v>1690</c:v>
                </c:pt>
                <c:pt idx="314">
                  <c:v>1695</c:v>
                </c:pt>
                <c:pt idx="315">
                  <c:v>1700</c:v>
                </c:pt>
                <c:pt idx="316">
                  <c:v>1705</c:v>
                </c:pt>
                <c:pt idx="317">
                  <c:v>1710</c:v>
                </c:pt>
                <c:pt idx="318">
                  <c:v>1715</c:v>
                </c:pt>
                <c:pt idx="319">
                  <c:v>1720</c:v>
                </c:pt>
                <c:pt idx="320">
                  <c:v>1725</c:v>
                </c:pt>
                <c:pt idx="321">
                  <c:v>1730</c:v>
                </c:pt>
                <c:pt idx="322">
                  <c:v>1735</c:v>
                </c:pt>
                <c:pt idx="323">
                  <c:v>1740</c:v>
                </c:pt>
                <c:pt idx="324">
                  <c:v>1745</c:v>
                </c:pt>
                <c:pt idx="325">
                  <c:v>1750</c:v>
                </c:pt>
                <c:pt idx="326">
                  <c:v>1755</c:v>
                </c:pt>
                <c:pt idx="327">
                  <c:v>1760</c:v>
                </c:pt>
                <c:pt idx="328">
                  <c:v>1765</c:v>
                </c:pt>
                <c:pt idx="329">
                  <c:v>1770</c:v>
                </c:pt>
                <c:pt idx="330">
                  <c:v>1775</c:v>
                </c:pt>
                <c:pt idx="331">
                  <c:v>1780</c:v>
                </c:pt>
                <c:pt idx="332">
                  <c:v>1785</c:v>
                </c:pt>
                <c:pt idx="333">
                  <c:v>1790</c:v>
                </c:pt>
                <c:pt idx="334">
                  <c:v>1795</c:v>
                </c:pt>
                <c:pt idx="335">
                  <c:v>1800</c:v>
                </c:pt>
                <c:pt idx="336">
                  <c:v>1805</c:v>
                </c:pt>
                <c:pt idx="337">
                  <c:v>1810</c:v>
                </c:pt>
                <c:pt idx="338">
                  <c:v>1815</c:v>
                </c:pt>
                <c:pt idx="339">
                  <c:v>1820</c:v>
                </c:pt>
                <c:pt idx="340">
                  <c:v>1825</c:v>
                </c:pt>
                <c:pt idx="341">
                  <c:v>1830</c:v>
                </c:pt>
                <c:pt idx="342">
                  <c:v>1835</c:v>
                </c:pt>
                <c:pt idx="343">
                  <c:v>1840</c:v>
                </c:pt>
                <c:pt idx="344">
                  <c:v>1845</c:v>
                </c:pt>
                <c:pt idx="345">
                  <c:v>1850</c:v>
                </c:pt>
                <c:pt idx="346">
                  <c:v>1855</c:v>
                </c:pt>
                <c:pt idx="347">
                  <c:v>1860</c:v>
                </c:pt>
                <c:pt idx="348">
                  <c:v>1865</c:v>
                </c:pt>
                <c:pt idx="349">
                  <c:v>1870</c:v>
                </c:pt>
                <c:pt idx="350">
                  <c:v>1875</c:v>
                </c:pt>
                <c:pt idx="351">
                  <c:v>1880</c:v>
                </c:pt>
                <c:pt idx="352">
                  <c:v>1885</c:v>
                </c:pt>
                <c:pt idx="353">
                  <c:v>1890</c:v>
                </c:pt>
                <c:pt idx="354">
                  <c:v>1895</c:v>
                </c:pt>
                <c:pt idx="355">
                  <c:v>1900</c:v>
                </c:pt>
                <c:pt idx="356">
                  <c:v>1905</c:v>
                </c:pt>
                <c:pt idx="357">
                  <c:v>1910</c:v>
                </c:pt>
                <c:pt idx="358">
                  <c:v>1915</c:v>
                </c:pt>
                <c:pt idx="359">
                  <c:v>1920</c:v>
                </c:pt>
                <c:pt idx="360">
                  <c:v>1925</c:v>
                </c:pt>
                <c:pt idx="361">
                  <c:v>1930</c:v>
                </c:pt>
                <c:pt idx="362">
                  <c:v>1935</c:v>
                </c:pt>
                <c:pt idx="363">
                  <c:v>1940</c:v>
                </c:pt>
                <c:pt idx="364">
                  <c:v>1945</c:v>
                </c:pt>
                <c:pt idx="365">
                  <c:v>1950</c:v>
                </c:pt>
                <c:pt idx="366">
                  <c:v>1955</c:v>
                </c:pt>
                <c:pt idx="367">
                  <c:v>1960</c:v>
                </c:pt>
                <c:pt idx="368">
                  <c:v>1965</c:v>
                </c:pt>
                <c:pt idx="369">
                  <c:v>1970</c:v>
                </c:pt>
                <c:pt idx="370">
                  <c:v>1975</c:v>
                </c:pt>
                <c:pt idx="371">
                  <c:v>1980</c:v>
                </c:pt>
                <c:pt idx="372">
                  <c:v>1985</c:v>
                </c:pt>
                <c:pt idx="373">
                  <c:v>1990</c:v>
                </c:pt>
                <c:pt idx="374">
                  <c:v>1995</c:v>
                </c:pt>
                <c:pt idx="375">
                  <c:v>2000</c:v>
                </c:pt>
                <c:pt idx="376">
                  <c:v>2005</c:v>
                </c:pt>
                <c:pt idx="377">
                  <c:v>2010</c:v>
                </c:pt>
                <c:pt idx="378">
                  <c:v>2015</c:v>
                </c:pt>
                <c:pt idx="379">
                  <c:v>2020</c:v>
                </c:pt>
                <c:pt idx="380">
                  <c:v>2025</c:v>
                </c:pt>
                <c:pt idx="381">
                  <c:v>2030</c:v>
                </c:pt>
                <c:pt idx="382">
                  <c:v>2035</c:v>
                </c:pt>
                <c:pt idx="383">
                  <c:v>2040</c:v>
                </c:pt>
                <c:pt idx="384">
                  <c:v>2045</c:v>
                </c:pt>
                <c:pt idx="385">
                  <c:v>2050</c:v>
                </c:pt>
                <c:pt idx="386">
                  <c:v>2055</c:v>
                </c:pt>
                <c:pt idx="387">
                  <c:v>2060</c:v>
                </c:pt>
                <c:pt idx="388">
                  <c:v>2065</c:v>
                </c:pt>
                <c:pt idx="389">
                  <c:v>2070</c:v>
                </c:pt>
                <c:pt idx="390">
                  <c:v>2075</c:v>
                </c:pt>
                <c:pt idx="391">
                  <c:v>2080</c:v>
                </c:pt>
                <c:pt idx="392">
                  <c:v>2085</c:v>
                </c:pt>
                <c:pt idx="393">
                  <c:v>2090</c:v>
                </c:pt>
                <c:pt idx="394">
                  <c:v>2095</c:v>
                </c:pt>
                <c:pt idx="395">
                  <c:v>2100</c:v>
                </c:pt>
                <c:pt idx="396">
                  <c:v>2105</c:v>
                </c:pt>
                <c:pt idx="397">
                  <c:v>2110</c:v>
                </c:pt>
                <c:pt idx="398">
                  <c:v>2115</c:v>
                </c:pt>
                <c:pt idx="399">
                  <c:v>2120</c:v>
                </c:pt>
                <c:pt idx="400">
                  <c:v>2125</c:v>
                </c:pt>
                <c:pt idx="401">
                  <c:v>2130</c:v>
                </c:pt>
                <c:pt idx="402">
                  <c:v>2135</c:v>
                </c:pt>
                <c:pt idx="403">
                  <c:v>2140</c:v>
                </c:pt>
                <c:pt idx="404">
                  <c:v>2145</c:v>
                </c:pt>
                <c:pt idx="405">
                  <c:v>2150</c:v>
                </c:pt>
                <c:pt idx="406">
                  <c:v>2155</c:v>
                </c:pt>
                <c:pt idx="407">
                  <c:v>2160</c:v>
                </c:pt>
                <c:pt idx="408">
                  <c:v>2165</c:v>
                </c:pt>
                <c:pt idx="409">
                  <c:v>2170</c:v>
                </c:pt>
                <c:pt idx="410">
                  <c:v>2175</c:v>
                </c:pt>
                <c:pt idx="411">
                  <c:v>2180</c:v>
                </c:pt>
                <c:pt idx="412">
                  <c:v>2185</c:v>
                </c:pt>
                <c:pt idx="413">
                  <c:v>2190</c:v>
                </c:pt>
                <c:pt idx="414">
                  <c:v>2195</c:v>
                </c:pt>
                <c:pt idx="415">
                  <c:v>2200</c:v>
                </c:pt>
                <c:pt idx="416">
                  <c:v>2205</c:v>
                </c:pt>
                <c:pt idx="417">
                  <c:v>2210</c:v>
                </c:pt>
                <c:pt idx="418">
                  <c:v>2215</c:v>
                </c:pt>
                <c:pt idx="419">
                  <c:v>2220</c:v>
                </c:pt>
                <c:pt idx="420">
                  <c:v>2225</c:v>
                </c:pt>
                <c:pt idx="421">
                  <c:v>2230</c:v>
                </c:pt>
                <c:pt idx="422">
                  <c:v>2235</c:v>
                </c:pt>
                <c:pt idx="423">
                  <c:v>2240</c:v>
                </c:pt>
                <c:pt idx="424">
                  <c:v>2245</c:v>
                </c:pt>
                <c:pt idx="425">
                  <c:v>2250</c:v>
                </c:pt>
                <c:pt idx="426">
                  <c:v>2255</c:v>
                </c:pt>
                <c:pt idx="427">
                  <c:v>2260</c:v>
                </c:pt>
                <c:pt idx="428">
                  <c:v>2265</c:v>
                </c:pt>
                <c:pt idx="429">
                  <c:v>2270</c:v>
                </c:pt>
                <c:pt idx="430">
                  <c:v>2275</c:v>
                </c:pt>
                <c:pt idx="431">
                  <c:v>2280</c:v>
                </c:pt>
                <c:pt idx="432">
                  <c:v>2285</c:v>
                </c:pt>
                <c:pt idx="433">
                  <c:v>2290</c:v>
                </c:pt>
                <c:pt idx="434">
                  <c:v>2295</c:v>
                </c:pt>
                <c:pt idx="435">
                  <c:v>2300</c:v>
                </c:pt>
                <c:pt idx="436">
                  <c:v>2305</c:v>
                </c:pt>
                <c:pt idx="437">
                  <c:v>2310</c:v>
                </c:pt>
                <c:pt idx="438">
                  <c:v>2315</c:v>
                </c:pt>
                <c:pt idx="439">
                  <c:v>2320</c:v>
                </c:pt>
                <c:pt idx="440">
                  <c:v>2325</c:v>
                </c:pt>
                <c:pt idx="441">
                  <c:v>2330</c:v>
                </c:pt>
                <c:pt idx="442">
                  <c:v>2335</c:v>
                </c:pt>
                <c:pt idx="443">
                  <c:v>2340</c:v>
                </c:pt>
                <c:pt idx="444">
                  <c:v>2345</c:v>
                </c:pt>
                <c:pt idx="445">
                  <c:v>2350</c:v>
                </c:pt>
                <c:pt idx="446">
                  <c:v>2355</c:v>
                </c:pt>
                <c:pt idx="447">
                  <c:v>2360</c:v>
                </c:pt>
                <c:pt idx="448">
                  <c:v>2365</c:v>
                </c:pt>
                <c:pt idx="449">
                  <c:v>2370</c:v>
                </c:pt>
                <c:pt idx="450">
                  <c:v>2375</c:v>
                </c:pt>
                <c:pt idx="451">
                  <c:v>2380</c:v>
                </c:pt>
                <c:pt idx="452">
                  <c:v>2385</c:v>
                </c:pt>
                <c:pt idx="453">
                  <c:v>2390</c:v>
                </c:pt>
                <c:pt idx="454">
                  <c:v>2395</c:v>
                </c:pt>
                <c:pt idx="455">
                  <c:v>2400</c:v>
                </c:pt>
                <c:pt idx="456">
                  <c:v>2405</c:v>
                </c:pt>
                <c:pt idx="457">
                  <c:v>2410</c:v>
                </c:pt>
                <c:pt idx="458">
                  <c:v>2415</c:v>
                </c:pt>
                <c:pt idx="459">
                  <c:v>2420</c:v>
                </c:pt>
                <c:pt idx="460">
                  <c:v>2425</c:v>
                </c:pt>
                <c:pt idx="461">
                  <c:v>2430</c:v>
                </c:pt>
                <c:pt idx="462">
                  <c:v>2435</c:v>
                </c:pt>
                <c:pt idx="463">
                  <c:v>2440</c:v>
                </c:pt>
                <c:pt idx="464">
                  <c:v>2445</c:v>
                </c:pt>
                <c:pt idx="465">
                  <c:v>2450</c:v>
                </c:pt>
              </c:numCache>
            </c:numRef>
          </c:xVal>
          <c:yVal>
            <c:numRef>
              <c:f>'VOI Plots'!$K$52:$K$517</c:f>
              <c:numCache>
                <c:formatCode>#,##0</c:formatCode>
                <c:ptCount val="466"/>
                <c:pt idx="0">
                  <c:v>775000</c:v>
                </c:pt>
                <c:pt idx="1">
                  <c:v>790000</c:v>
                </c:pt>
                <c:pt idx="2">
                  <c:v>805000</c:v>
                </c:pt>
                <c:pt idx="3">
                  <c:v>820000</c:v>
                </c:pt>
                <c:pt idx="4">
                  <c:v>835000</c:v>
                </c:pt>
                <c:pt idx="5">
                  <c:v>850000</c:v>
                </c:pt>
                <c:pt idx="6">
                  <c:v>865000</c:v>
                </c:pt>
                <c:pt idx="7">
                  <c:v>880000</c:v>
                </c:pt>
                <c:pt idx="8">
                  <c:v>895000</c:v>
                </c:pt>
                <c:pt idx="9">
                  <c:v>910000</c:v>
                </c:pt>
                <c:pt idx="10">
                  <c:v>925000</c:v>
                </c:pt>
                <c:pt idx="11">
                  <c:v>940000</c:v>
                </c:pt>
                <c:pt idx="12">
                  <c:v>955000</c:v>
                </c:pt>
                <c:pt idx="13">
                  <c:v>970000</c:v>
                </c:pt>
                <c:pt idx="14">
                  <c:v>985000</c:v>
                </c:pt>
                <c:pt idx="15">
                  <c:v>1000000</c:v>
                </c:pt>
                <c:pt idx="16">
                  <c:v>1015000</c:v>
                </c:pt>
                <c:pt idx="17">
                  <c:v>1030000</c:v>
                </c:pt>
                <c:pt idx="18">
                  <c:v>1045000</c:v>
                </c:pt>
                <c:pt idx="19">
                  <c:v>1060000</c:v>
                </c:pt>
                <c:pt idx="20">
                  <c:v>1075000</c:v>
                </c:pt>
                <c:pt idx="21">
                  <c:v>1090000</c:v>
                </c:pt>
                <c:pt idx="22">
                  <c:v>1105000</c:v>
                </c:pt>
                <c:pt idx="23">
                  <c:v>1120000</c:v>
                </c:pt>
                <c:pt idx="24">
                  <c:v>1135000</c:v>
                </c:pt>
                <c:pt idx="25">
                  <c:v>1150000</c:v>
                </c:pt>
                <c:pt idx="26">
                  <c:v>1165000</c:v>
                </c:pt>
                <c:pt idx="27">
                  <c:v>1180000</c:v>
                </c:pt>
                <c:pt idx="28">
                  <c:v>1195000</c:v>
                </c:pt>
                <c:pt idx="29">
                  <c:v>1210000</c:v>
                </c:pt>
                <c:pt idx="30">
                  <c:v>1225000</c:v>
                </c:pt>
                <c:pt idx="31">
                  <c:v>1240000</c:v>
                </c:pt>
                <c:pt idx="32">
                  <c:v>1255000</c:v>
                </c:pt>
                <c:pt idx="33">
                  <c:v>1270000</c:v>
                </c:pt>
                <c:pt idx="34">
                  <c:v>1285000</c:v>
                </c:pt>
                <c:pt idx="35">
                  <c:v>1300000</c:v>
                </c:pt>
                <c:pt idx="36">
                  <c:v>1315000</c:v>
                </c:pt>
                <c:pt idx="37">
                  <c:v>1330000</c:v>
                </c:pt>
                <c:pt idx="38">
                  <c:v>1345000</c:v>
                </c:pt>
                <c:pt idx="39">
                  <c:v>1360000</c:v>
                </c:pt>
                <c:pt idx="40">
                  <c:v>1375000</c:v>
                </c:pt>
                <c:pt idx="41">
                  <c:v>1390000</c:v>
                </c:pt>
                <c:pt idx="42">
                  <c:v>1405000</c:v>
                </c:pt>
                <c:pt idx="43">
                  <c:v>1420000</c:v>
                </c:pt>
                <c:pt idx="44">
                  <c:v>1435000</c:v>
                </c:pt>
                <c:pt idx="45">
                  <c:v>1450000</c:v>
                </c:pt>
                <c:pt idx="46">
                  <c:v>1465000</c:v>
                </c:pt>
                <c:pt idx="47">
                  <c:v>1480000</c:v>
                </c:pt>
                <c:pt idx="48">
                  <c:v>1495000</c:v>
                </c:pt>
                <c:pt idx="49">
                  <c:v>1510000</c:v>
                </c:pt>
                <c:pt idx="50">
                  <c:v>1525000</c:v>
                </c:pt>
                <c:pt idx="51">
                  <c:v>1540000</c:v>
                </c:pt>
                <c:pt idx="52">
                  <c:v>1555000</c:v>
                </c:pt>
                <c:pt idx="53">
                  <c:v>1570000</c:v>
                </c:pt>
                <c:pt idx="54">
                  <c:v>1585000</c:v>
                </c:pt>
                <c:pt idx="55">
                  <c:v>1600000</c:v>
                </c:pt>
                <c:pt idx="56">
                  <c:v>1615000</c:v>
                </c:pt>
                <c:pt idx="57">
                  <c:v>1630000</c:v>
                </c:pt>
                <c:pt idx="58">
                  <c:v>1645000</c:v>
                </c:pt>
                <c:pt idx="59">
                  <c:v>1660000</c:v>
                </c:pt>
                <c:pt idx="60">
                  <c:v>1675000</c:v>
                </c:pt>
                <c:pt idx="61">
                  <c:v>1690000</c:v>
                </c:pt>
                <c:pt idx="62">
                  <c:v>1705000</c:v>
                </c:pt>
                <c:pt idx="63">
                  <c:v>1720000</c:v>
                </c:pt>
                <c:pt idx="64">
                  <c:v>1735000</c:v>
                </c:pt>
                <c:pt idx="65">
                  <c:v>1750000</c:v>
                </c:pt>
                <c:pt idx="66">
                  <c:v>1765000</c:v>
                </c:pt>
                <c:pt idx="67">
                  <c:v>1780000</c:v>
                </c:pt>
                <c:pt idx="68">
                  <c:v>1795000</c:v>
                </c:pt>
                <c:pt idx="69">
                  <c:v>1810000</c:v>
                </c:pt>
                <c:pt idx="70">
                  <c:v>1825000</c:v>
                </c:pt>
                <c:pt idx="71">
                  <c:v>1840000</c:v>
                </c:pt>
                <c:pt idx="72">
                  <c:v>1855000</c:v>
                </c:pt>
                <c:pt idx="73">
                  <c:v>1870000</c:v>
                </c:pt>
                <c:pt idx="74">
                  <c:v>1885000</c:v>
                </c:pt>
                <c:pt idx="75">
                  <c:v>1900000</c:v>
                </c:pt>
                <c:pt idx="76">
                  <c:v>1915000</c:v>
                </c:pt>
                <c:pt idx="77">
                  <c:v>1930000</c:v>
                </c:pt>
                <c:pt idx="78">
                  <c:v>1945000</c:v>
                </c:pt>
                <c:pt idx="79">
                  <c:v>1960000</c:v>
                </c:pt>
                <c:pt idx="80">
                  <c:v>1975000</c:v>
                </c:pt>
                <c:pt idx="81">
                  <c:v>1990000</c:v>
                </c:pt>
                <c:pt idx="82">
                  <c:v>2005000</c:v>
                </c:pt>
                <c:pt idx="83">
                  <c:v>2020000</c:v>
                </c:pt>
                <c:pt idx="84">
                  <c:v>2035000</c:v>
                </c:pt>
                <c:pt idx="85">
                  <c:v>2050000</c:v>
                </c:pt>
                <c:pt idx="86">
                  <c:v>2065000</c:v>
                </c:pt>
                <c:pt idx="87">
                  <c:v>2080000</c:v>
                </c:pt>
                <c:pt idx="88">
                  <c:v>2095000</c:v>
                </c:pt>
                <c:pt idx="89">
                  <c:v>2110000</c:v>
                </c:pt>
                <c:pt idx="90">
                  <c:v>2125000</c:v>
                </c:pt>
                <c:pt idx="91">
                  <c:v>2140000</c:v>
                </c:pt>
                <c:pt idx="92">
                  <c:v>2155000</c:v>
                </c:pt>
                <c:pt idx="93">
                  <c:v>2170000</c:v>
                </c:pt>
                <c:pt idx="94">
                  <c:v>2185000</c:v>
                </c:pt>
                <c:pt idx="95">
                  <c:v>2200000</c:v>
                </c:pt>
                <c:pt idx="96">
                  <c:v>2215000</c:v>
                </c:pt>
                <c:pt idx="97">
                  <c:v>2230000</c:v>
                </c:pt>
                <c:pt idx="98">
                  <c:v>2245000</c:v>
                </c:pt>
                <c:pt idx="99">
                  <c:v>2260000</c:v>
                </c:pt>
                <c:pt idx="100">
                  <c:v>2275000</c:v>
                </c:pt>
                <c:pt idx="101">
                  <c:v>2290000</c:v>
                </c:pt>
                <c:pt idx="102">
                  <c:v>2305000</c:v>
                </c:pt>
                <c:pt idx="103">
                  <c:v>2320000</c:v>
                </c:pt>
                <c:pt idx="104">
                  <c:v>2335000</c:v>
                </c:pt>
                <c:pt idx="105">
                  <c:v>2350000</c:v>
                </c:pt>
                <c:pt idx="106">
                  <c:v>2365000</c:v>
                </c:pt>
                <c:pt idx="107">
                  <c:v>2380000</c:v>
                </c:pt>
                <c:pt idx="108">
                  <c:v>2395000</c:v>
                </c:pt>
                <c:pt idx="109">
                  <c:v>2410000</c:v>
                </c:pt>
                <c:pt idx="110">
                  <c:v>2425000</c:v>
                </c:pt>
                <c:pt idx="111">
                  <c:v>2440000</c:v>
                </c:pt>
                <c:pt idx="112">
                  <c:v>2455000</c:v>
                </c:pt>
                <c:pt idx="113">
                  <c:v>2470000</c:v>
                </c:pt>
                <c:pt idx="114">
                  <c:v>2485000</c:v>
                </c:pt>
                <c:pt idx="115">
                  <c:v>2500000</c:v>
                </c:pt>
                <c:pt idx="116">
                  <c:v>2515000</c:v>
                </c:pt>
                <c:pt idx="117">
                  <c:v>2530000</c:v>
                </c:pt>
                <c:pt idx="118">
                  <c:v>2545000</c:v>
                </c:pt>
                <c:pt idx="119">
                  <c:v>2560000</c:v>
                </c:pt>
                <c:pt idx="120">
                  <c:v>2575000</c:v>
                </c:pt>
                <c:pt idx="121">
                  <c:v>2590000</c:v>
                </c:pt>
                <c:pt idx="122">
                  <c:v>2605000</c:v>
                </c:pt>
                <c:pt idx="123">
                  <c:v>2620000</c:v>
                </c:pt>
                <c:pt idx="124">
                  <c:v>2635000</c:v>
                </c:pt>
                <c:pt idx="125">
                  <c:v>2650000</c:v>
                </c:pt>
                <c:pt idx="126">
                  <c:v>2665000</c:v>
                </c:pt>
                <c:pt idx="127">
                  <c:v>2680000</c:v>
                </c:pt>
                <c:pt idx="128">
                  <c:v>2695000</c:v>
                </c:pt>
                <c:pt idx="129">
                  <c:v>2710000</c:v>
                </c:pt>
                <c:pt idx="130">
                  <c:v>2725000</c:v>
                </c:pt>
                <c:pt idx="131">
                  <c:v>2740000</c:v>
                </c:pt>
                <c:pt idx="132">
                  <c:v>2755000</c:v>
                </c:pt>
                <c:pt idx="133">
                  <c:v>2770000</c:v>
                </c:pt>
                <c:pt idx="134">
                  <c:v>2785000</c:v>
                </c:pt>
                <c:pt idx="135">
                  <c:v>2800000</c:v>
                </c:pt>
                <c:pt idx="136">
                  <c:v>2815000</c:v>
                </c:pt>
                <c:pt idx="137">
                  <c:v>2830000</c:v>
                </c:pt>
                <c:pt idx="138">
                  <c:v>2845000</c:v>
                </c:pt>
                <c:pt idx="139">
                  <c:v>2860000</c:v>
                </c:pt>
                <c:pt idx="140">
                  <c:v>2875000</c:v>
                </c:pt>
                <c:pt idx="141">
                  <c:v>2890000</c:v>
                </c:pt>
                <c:pt idx="142">
                  <c:v>2905000</c:v>
                </c:pt>
                <c:pt idx="143">
                  <c:v>2920000</c:v>
                </c:pt>
                <c:pt idx="144">
                  <c:v>2935000</c:v>
                </c:pt>
                <c:pt idx="145">
                  <c:v>2950000</c:v>
                </c:pt>
                <c:pt idx="146">
                  <c:v>2965000</c:v>
                </c:pt>
                <c:pt idx="147">
                  <c:v>2980000</c:v>
                </c:pt>
                <c:pt idx="148">
                  <c:v>2995000</c:v>
                </c:pt>
                <c:pt idx="149">
                  <c:v>3010000</c:v>
                </c:pt>
                <c:pt idx="150">
                  <c:v>3025000</c:v>
                </c:pt>
                <c:pt idx="151">
                  <c:v>3040000</c:v>
                </c:pt>
                <c:pt idx="152">
                  <c:v>3055000</c:v>
                </c:pt>
                <c:pt idx="153">
                  <c:v>3070000</c:v>
                </c:pt>
                <c:pt idx="154">
                  <c:v>3085000</c:v>
                </c:pt>
                <c:pt idx="155">
                  <c:v>3100000</c:v>
                </c:pt>
                <c:pt idx="156">
                  <c:v>3115000</c:v>
                </c:pt>
                <c:pt idx="157">
                  <c:v>3130000</c:v>
                </c:pt>
                <c:pt idx="158">
                  <c:v>3145000</c:v>
                </c:pt>
                <c:pt idx="159">
                  <c:v>3160000</c:v>
                </c:pt>
                <c:pt idx="160">
                  <c:v>3175000</c:v>
                </c:pt>
                <c:pt idx="161">
                  <c:v>3190000</c:v>
                </c:pt>
                <c:pt idx="162">
                  <c:v>3205000</c:v>
                </c:pt>
                <c:pt idx="163">
                  <c:v>3220000</c:v>
                </c:pt>
                <c:pt idx="164">
                  <c:v>3235000</c:v>
                </c:pt>
                <c:pt idx="165">
                  <c:v>3250000</c:v>
                </c:pt>
                <c:pt idx="166">
                  <c:v>3265000</c:v>
                </c:pt>
                <c:pt idx="167">
                  <c:v>3280000</c:v>
                </c:pt>
                <c:pt idx="168">
                  <c:v>3295000</c:v>
                </c:pt>
                <c:pt idx="169">
                  <c:v>3310000</c:v>
                </c:pt>
                <c:pt idx="170">
                  <c:v>3325000</c:v>
                </c:pt>
                <c:pt idx="171">
                  <c:v>3340000</c:v>
                </c:pt>
                <c:pt idx="172">
                  <c:v>3355000</c:v>
                </c:pt>
                <c:pt idx="173">
                  <c:v>3370000</c:v>
                </c:pt>
                <c:pt idx="174">
                  <c:v>3385000</c:v>
                </c:pt>
                <c:pt idx="175">
                  <c:v>3400000</c:v>
                </c:pt>
                <c:pt idx="176">
                  <c:v>3415000</c:v>
                </c:pt>
                <c:pt idx="177">
                  <c:v>3430000</c:v>
                </c:pt>
                <c:pt idx="178">
                  <c:v>3445000</c:v>
                </c:pt>
                <c:pt idx="179">
                  <c:v>3460000</c:v>
                </c:pt>
                <c:pt idx="180">
                  <c:v>3475000</c:v>
                </c:pt>
                <c:pt idx="181">
                  <c:v>3490000</c:v>
                </c:pt>
                <c:pt idx="182">
                  <c:v>3505000</c:v>
                </c:pt>
                <c:pt idx="183">
                  <c:v>3520000</c:v>
                </c:pt>
                <c:pt idx="184">
                  <c:v>3535000</c:v>
                </c:pt>
                <c:pt idx="185">
                  <c:v>3550000</c:v>
                </c:pt>
                <c:pt idx="186">
                  <c:v>3565000</c:v>
                </c:pt>
                <c:pt idx="187">
                  <c:v>3580000</c:v>
                </c:pt>
                <c:pt idx="188">
                  <c:v>3595000</c:v>
                </c:pt>
                <c:pt idx="189">
                  <c:v>3610000</c:v>
                </c:pt>
                <c:pt idx="190">
                  <c:v>3625000</c:v>
                </c:pt>
                <c:pt idx="191">
                  <c:v>3640000</c:v>
                </c:pt>
                <c:pt idx="192">
                  <c:v>3655000</c:v>
                </c:pt>
                <c:pt idx="193">
                  <c:v>3670000</c:v>
                </c:pt>
                <c:pt idx="194">
                  <c:v>3685000</c:v>
                </c:pt>
                <c:pt idx="195">
                  <c:v>3700000</c:v>
                </c:pt>
                <c:pt idx="196">
                  <c:v>3715000</c:v>
                </c:pt>
                <c:pt idx="197">
                  <c:v>3730000</c:v>
                </c:pt>
                <c:pt idx="198">
                  <c:v>3745000</c:v>
                </c:pt>
                <c:pt idx="199">
                  <c:v>3760000</c:v>
                </c:pt>
                <c:pt idx="200">
                  <c:v>3775000</c:v>
                </c:pt>
                <c:pt idx="201">
                  <c:v>3790000</c:v>
                </c:pt>
                <c:pt idx="202">
                  <c:v>3805000</c:v>
                </c:pt>
                <c:pt idx="203">
                  <c:v>3820000</c:v>
                </c:pt>
                <c:pt idx="204">
                  <c:v>3835000</c:v>
                </c:pt>
                <c:pt idx="205">
                  <c:v>3850000</c:v>
                </c:pt>
                <c:pt idx="206">
                  <c:v>3865000</c:v>
                </c:pt>
                <c:pt idx="207">
                  <c:v>3880000</c:v>
                </c:pt>
                <c:pt idx="208">
                  <c:v>3895000</c:v>
                </c:pt>
                <c:pt idx="209">
                  <c:v>3910000</c:v>
                </c:pt>
                <c:pt idx="210">
                  <c:v>3925000</c:v>
                </c:pt>
                <c:pt idx="211">
                  <c:v>3940000</c:v>
                </c:pt>
                <c:pt idx="212">
                  <c:v>3955000</c:v>
                </c:pt>
                <c:pt idx="213">
                  <c:v>3970000</c:v>
                </c:pt>
                <c:pt idx="214">
                  <c:v>3985000</c:v>
                </c:pt>
                <c:pt idx="215">
                  <c:v>4000000</c:v>
                </c:pt>
                <c:pt idx="216">
                  <c:v>4015000</c:v>
                </c:pt>
                <c:pt idx="217">
                  <c:v>4030000</c:v>
                </c:pt>
                <c:pt idx="218">
                  <c:v>4045000</c:v>
                </c:pt>
                <c:pt idx="219">
                  <c:v>4060000</c:v>
                </c:pt>
                <c:pt idx="220">
                  <c:v>4075000</c:v>
                </c:pt>
                <c:pt idx="221">
                  <c:v>4090000</c:v>
                </c:pt>
                <c:pt idx="222">
                  <c:v>4105000</c:v>
                </c:pt>
                <c:pt idx="223">
                  <c:v>4120000</c:v>
                </c:pt>
                <c:pt idx="224">
                  <c:v>4135000</c:v>
                </c:pt>
                <c:pt idx="225">
                  <c:v>4150000</c:v>
                </c:pt>
                <c:pt idx="226">
                  <c:v>4165000</c:v>
                </c:pt>
                <c:pt idx="227">
                  <c:v>4180000</c:v>
                </c:pt>
                <c:pt idx="228">
                  <c:v>4195000</c:v>
                </c:pt>
                <c:pt idx="229">
                  <c:v>4210000</c:v>
                </c:pt>
                <c:pt idx="230">
                  <c:v>4225000</c:v>
                </c:pt>
                <c:pt idx="231">
                  <c:v>4240000</c:v>
                </c:pt>
                <c:pt idx="232">
                  <c:v>4255000</c:v>
                </c:pt>
                <c:pt idx="233">
                  <c:v>4270000</c:v>
                </c:pt>
                <c:pt idx="234">
                  <c:v>4285000</c:v>
                </c:pt>
                <c:pt idx="235">
                  <c:v>4300000</c:v>
                </c:pt>
                <c:pt idx="236">
                  <c:v>4315000</c:v>
                </c:pt>
                <c:pt idx="237">
                  <c:v>4330000</c:v>
                </c:pt>
                <c:pt idx="238">
                  <c:v>4345000</c:v>
                </c:pt>
                <c:pt idx="239">
                  <c:v>4360000</c:v>
                </c:pt>
                <c:pt idx="240">
                  <c:v>4375000</c:v>
                </c:pt>
                <c:pt idx="241">
                  <c:v>4390000</c:v>
                </c:pt>
                <c:pt idx="242">
                  <c:v>4405000</c:v>
                </c:pt>
                <c:pt idx="243">
                  <c:v>4420000</c:v>
                </c:pt>
                <c:pt idx="244">
                  <c:v>4435000</c:v>
                </c:pt>
                <c:pt idx="245">
                  <c:v>4450000</c:v>
                </c:pt>
                <c:pt idx="246">
                  <c:v>4465000</c:v>
                </c:pt>
                <c:pt idx="247">
                  <c:v>4480000</c:v>
                </c:pt>
                <c:pt idx="248">
                  <c:v>4495000</c:v>
                </c:pt>
                <c:pt idx="249">
                  <c:v>4510000</c:v>
                </c:pt>
                <c:pt idx="250">
                  <c:v>4525000</c:v>
                </c:pt>
                <c:pt idx="251">
                  <c:v>4540000</c:v>
                </c:pt>
                <c:pt idx="252">
                  <c:v>4555000</c:v>
                </c:pt>
                <c:pt idx="253">
                  <c:v>4570000</c:v>
                </c:pt>
                <c:pt idx="254">
                  <c:v>4585000</c:v>
                </c:pt>
                <c:pt idx="255">
                  <c:v>4600000</c:v>
                </c:pt>
                <c:pt idx="256">
                  <c:v>4615000</c:v>
                </c:pt>
                <c:pt idx="257">
                  <c:v>4630000</c:v>
                </c:pt>
                <c:pt idx="258">
                  <c:v>4645000</c:v>
                </c:pt>
                <c:pt idx="259">
                  <c:v>4660000</c:v>
                </c:pt>
                <c:pt idx="260">
                  <c:v>4675000</c:v>
                </c:pt>
                <c:pt idx="261">
                  <c:v>4690000</c:v>
                </c:pt>
                <c:pt idx="262">
                  <c:v>4705000</c:v>
                </c:pt>
                <c:pt idx="263">
                  <c:v>4720000</c:v>
                </c:pt>
                <c:pt idx="264">
                  <c:v>4735000</c:v>
                </c:pt>
                <c:pt idx="265">
                  <c:v>4750000</c:v>
                </c:pt>
                <c:pt idx="266">
                  <c:v>4765000</c:v>
                </c:pt>
                <c:pt idx="267">
                  <c:v>4780000</c:v>
                </c:pt>
                <c:pt idx="268">
                  <c:v>4795000</c:v>
                </c:pt>
                <c:pt idx="269">
                  <c:v>4810000</c:v>
                </c:pt>
                <c:pt idx="270">
                  <c:v>4825000</c:v>
                </c:pt>
                <c:pt idx="271">
                  <c:v>4840000</c:v>
                </c:pt>
                <c:pt idx="272">
                  <c:v>4855000</c:v>
                </c:pt>
                <c:pt idx="273">
                  <c:v>4870000</c:v>
                </c:pt>
                <c:pt idx="274">
                  <c:v>4885000</c:v>
                </c:pt>
                <c:pt idx="275">
                  <c:v>4900000</c:v>
                </c:pt>
                <c:pt idx="276">
                  <c:v>4915000</c:v>
                </c:pt>
                <c:pt idx="277">
                  <c:v>4930000</c:v>
                </c:pt>
                <c:pt idx="278">
                  <c:v>4945000</c:v>
                </c:pt>
                <c:pt idx="279">
                  <c:v>4960000</c:v>
                </c:pt>
                <c:pt idx="280">
                  <c:v>4975000</c:v>
                </c:pt>
                <c:pt idx="281">
                  <c:v>4990000</c:v>
                </c:pt>
                <c:pt idx="282">
                  <c:v>5005000</c:v>
                </c:pt>
                <c:pt idx="283">
                  <c:v>5020000</c:v>
                </c:pt>
                <c:pt idx="284">
                  <c:v>5035000</c:v>
                </c:pt>
                <c:pt idx="285">
                  <c:v>5050000</c:v>
                </c:pt>
                <c:pt idx="286">
                  <c:v>5065000</c:v>
                </c:pt>
                <c:pt idx="287">
                  <c:v>5080000</c:v>
                </c:pt>
                <c:pt idx="288">
                  <c:v>5095000</c:v>
                </c:pt>
                <c:pt idx="289">
                  <c:v>5110000</c:v>
                </c:pt>
                <c:pt idx="290">
                  <c:v>5125000</c:v>
                </c:pt>
                <c:pt idx="291">
                  <c:v>5140000</c:v>
                </c:pt>
                <c:pt idx="292">
                  <c:v>5155000</c:v>
                </c:pt>
                <c:pt idx="293">
                  <c:v>5170000</c:v>
                </c:pt>
                <c:pt idx="294">
                  <c:v>5185000</c:v>
                </c:pt>
                <c:pt idx="295">
                  <c:v>5200000</c:v>
                </c:pt>
                <c:pt idx="296">
                  <c:v>5215000</c:v>
                </c:pt>
                <c:pt idx="297">
                  <c:v>5230000</c:v>
                </c:pt>
                <c:pt idx="298">
                  <c:v>5245000</c:v>
                </c:pt>
                <c:pt idx="299">
                  <c:v>5260000</c:v>
                </c:pt>
                <c:pt idx="300">
                  <c:v>5275000</c:v>
                </c:pt>
                <c:pt idx="301">
                  <c:v>5290000</c:v>
                </c:pt>
                <c:pt idx="302">
                  <c:v>5305000</c:v>
                </c:pt>
                <c:pt idx="303">
                  <c:v>5320000</c:v>
                </c:pt>
                <c:pt idx="304">
                  <c:v>5335000</c:v>
                </c:pt>
                <c:pt idx="305">
                  <c:v>5350000</c:v>
                </c:pt>
                <c:pt idx="306">
                  <c:v>5365000</c:v>
                </c:pt>
                <c:pt idx="307">
                  <c:v>5380000</c:v>
                </c:pt>
                <c:pt idx="308">
                  <c:v>5395000</c:v>
                </c:pt>
                <c:pt idx="309">
                  <c:v>5410000</c:v>
                </c:pt>
                <c:pt idx="310">
                  <c:v>5425000</c:v>
                </c:pt>
                <c:pt idx="311">
                  <c:v>5440000</c:v>
                </c:pt>
                <c:pt idx="312">
                  <c:v>5455000</c:v>
                </c:pt>
                <c:pt idx="313">
                  <c:v>5470000</c:v>
                </c:pt>
                <c:pt idx="314">
                  <c:v>5485000</c:v>
                </c:pt>
                <c:pt idx="315">
                  <c:v>5500000</c:v>
                </c:pt>
                <c:pt idx="316">
                  <c:v>5515000</c:v>
                </c:pt>
                <c:pt idx="317">
                  <c:v>5530000</c:v>
                </c:pt>
                <c:pt idx="318">
                  <c:v>5545000</c:v>
                </c:pt>
                <c:pt idx="319">
                  <c:v>5560000</c:v>
                </c:pt>
                <c:pt idx="320">
                  <c:v>5575000</c:v>
                </c:pt>
                <c:pt idx="321">
                  <c:v>5590000</c:v>
                </c:pt>
                <c:pt idx="322">
                  <c:v>5605000</c:v>
                </c:pt>
                <c:pt idx="323">
                  <c:v>5620000</c:v>
                </c:pt>
                <c:pt idx="324">
                  <c:v>5635000</c:v>
                </c:pt>
                <c:pt idx="325">
                  <c:v>5650000</c:v>
                </c:pt>
                <c:pt idx="326">
                  <c:v>5665000</c:v>
                </c:pt>
                <c:pt idx="327">
                  <c:v>5680000</c:v>
                </c:pt>
                <c:pt idx="328">
                  <c:v>5695000</c:v>
                </c:pt>
                <c:pt idx="329">
                  <c:v>5710000</c:v>
                </c:pt>
                <c:pt idx="330">
                  <c:v>5725000</c:v>
                </c:pt>
                <c:pt idx="331">
                  <c:v>5740000</c:v>
                </c:pt>
                <c:pt idx="332">
                  <c:v>5755000</c:v>
                </c:pt>
                <c:pt idx="333">
                  <c:v>5770000</c:v>
                </c:pt>
                <c:pt idx="334">
                  <c:v>5785000</c:v>
                </c:pt>
                <c:pt idx="335">
                  <c:v>5800000</c:v>
                </c:pt>
                <c:pt idx="336">
                  <c:v>5815000</c:v>
                </c:pt>
                <c:pt idx="337">
                  <c:v>5830000</c:v>
                </c:pt>
                <c:pt idx="338">
                  <c:v>5845000</c:v>
                </c:pt>
                <c:pt idx="339">
                  <c:v>5860000</c:v>
                </c:pt>
                <c:pt idx="340">
                  <c:v>5875000</c:v>
                </c:pt>
                <c:pt idx="341">
                  <c:v>5890000</c:v>
                </c:pt>
                <c:pt idx="342">
                  <c:v>5905000</c:v>
                </c:pt>
                <c:pt idx="343">
                  <c:v>5920000</c:v>
                </c:pt>
                <c:pt idx="344">
                  <c:v>5935000</c:v>
                </c:pt>
                <c:pt idx="345">
                  <c:v>5950000</c:v>
                </c:pt>
                <c:pt idx="346">
                  <c:v>5965000</c:v>
                </c:pt>
                <c:pt idx="347">
                  <c:v>5980000</c:v>
                </c:pt>
                <c:pt idx="348">
                  <c:v>5995000</c:v>
                </c:pt>
                <c:pt idx="349">
                  <c:v>6010000</c:v>
                </c:pt>
                <c:pt idx="350">
                  <c:v>6025000</c:v>
                </c:pt>
                <c:pt idx="351">
                  <c:v>6040000</c:v>
                </c:pt>
                <c:pt idx="352">
                  <c:v>6055000</c:v>
                </c:pt>
                <c:pt idx="353">
                  <c:v>6070000</c:v>
                </c:pt>
                <c:pt idx="354">
                  <c:v>6085000</c:v>
                </c:pt>
                <c:pt idx="355">
                  <c:v>6100000</c:v>
                </c:pt>
                <c:pt idx="356">
                  <c:v>6115000</c:v>
                </c:pt>
                <c:pt idx="357">
                  <c:v>6130000</c:v>
                </c:pt>
                <c:pt idx="358">
                  <c:v>6145000</c:v>
                </c:pt>
                <c:pt idx="359">
                  <c:v>6160000</c:v>
                </c:pt>
                <c:pt idx="360">
                  <c:v>6175000</c:v>
                </c:pt>
                <c:pt idx="361">
                  <c:v>6190000</c:v>
                </c:pt>
                <c:pt idx="362">
                  <c:v>6205000</c:v>
                </c:pt>
                <c:pt idx="363">
                  <c:v>6220000</c:v>
                </c:pt>
                <c:pt idx="364">
                  <c:v>6235000</c:v>
                </c:pt>
                <c:pt idx="365">
                  <c:v>6250000</c:v>
                </c:pt>
                <c:pt idx="366">
                  <c:v>6265000</c:v>
                </c:pt>
                <c:pt idx="367">
                  <c:v>6280000</c:v>
                </c:pt>
                <c:pt idx="368">
                  <c:v>6295000</c:v>
                </c:pt>
                <c:pt idx="369">
                  <c:v>6310000</c:v>
                </c:pt>
                <c:pt idx="370">
                  <c:v>6325000</c:v>
                </c:pt>
                <c:pt idx="371">
                  <c:v>6340000</c:v>
                </c:pt>
                <c:pt idx="372">
                  <c:v>6355000</c:v>
                </c:pt>
                <c:pt idx="373">
                  <c:v>6370000</c:v>
                </c:pt>
                <c:pt idx="374">
                  <c:v>6385000</c:v>
                </c:pt>
                <c:pt idx="375">
                  <c:v>6400000</c:v>
                </c:pt>
                <c:pt idx="376">
                  <c:v>6415000</c:v>
                </c:pt>
                <c:pt idx="377">
                  <c:v>6430000</c:v>
                </c:pt>
                <c:pt idx="378">
                  <c:v>6445000</c:v>
                </c:pt>
                <c:pt idx="379">
                  <c:v>6460000</c:v>
                </c:pt>
                <c:pt idx="380">
                  <c:v>6475000</c:v>
                </c:pt>
                <c:pt idx="381">
                  <c:v>6490000</c:v>
                </c:pt>
                <c:pt idx="382">
                  <c:v>6505000</c:v>
                </c:pt>
                <c:pt idx="383">
                  <c:v>6520000</c:v>
                </c:pt>
                <c:pt idx="384">
                  <c:v>6535000</c:v>
                </c:pt>
                <c:pt idx="385">
                  <c:v>6550000</c:v>
                </c:pt>
                <c:pt idx="386">
                  <c:v>6565000</c:v>
                </c:pt>
                <c:pt idx="387">
                  <c:v>6580000</c:v>
                </c:pt>
                <c:pt idx="388">
                  <c:v>6595000</c:v>
                </c:pt>
                <c:pt idx="389">
                  <c:v>6610000</c:v>
                </c:pt>
                <c:pt idx="390">
                  <c:v>6625000</c:v>
                </c:pt>
                <c:pt idx="391">
                  <c:v>6640000</c:v>
                </c:pt>
                <c:pt idx="392">
                  <c:v>6655000</c:v>
                </c:pt>
                <c:pt idx="393">
                  <c:v>6670000</c:v>
                </c:pt>
                <c:pt idx="394">
                  <c:v>6685000</c:v>
                </c:pt>
                <c:pt idx="395">
                  <c:v>6700000</c:v>
                </c:pt>
                <c:pt idx="396">
                  <c:v>6715000</c:v>
                </c:pt>
                <c:pt idx="397">
                  <c:v>6730000</c:v>
                </c:pt>
                <c:pt idx="398">
                  <c:v>6745000</c:v>
                </c:pt>
                <c:pt idx="399">
                  <c:v>6760000</c:v>
                </c:pt>
                <c:pt idx="400">
                  <c:v>6775000</c:v>
                </c:pt>
                <c:pt idx="401">
                  <c:v>6790000</c:v>
                </c:pt>
                <c:pt idx="402">
                  <c:v>6805000</c:v>
                </c:pt>
                <c:pt idx="403">
                  <c:v>6820000</c:v>
                </c:pt>
                <c:pt idx="404">
                  <c:v>6835000</c:v>
                </c:pt>
                <c:pt idx="405">
                  <c:v>6850000</c:v>
                </c:pt>
                <c:pt idx="406">
                  <c:v>6865000</c:v>
                </c:pt>
                <c:pt idx="407">
                  <c:v>6880000</c:v>
                </c:pt>
                <c:pt idx="408">
                  <c:v>6895000</c:v>
                </c:pt>
                <c:pt idx="409">
                  <c:v>6910000</c:v>
                </c:pt>
                <c:pt idx="410">
                  <c:v>6925000</c:v>
                </c:pt>
                <c:pt idx="411">
                  <c:v>6940000</c:v>
                </c:pt>
                <c:pt idx="412">
                  <c:v>6955000</c:v>
                </c:pt>
                <c:pt idx="413">
                  <c:v>6970000</c:v>
                </c:pt>
                <c:pt idx="414">
                  <c:v>6985000</c:v>
                </c:pt>
                <c:pt idx="415">
                  <c:v>7000000</c:v>
                </c:pt>
                <c:pt idx="416">
                  <c:v>7015000</c:v>
                </c:pt>
                <c:pt idx="417">
                  <c:v>7030000</c:v>
                </c:pt>
                <c:pt idx="418">
                  <c:v>7045000</c:v>
                </c:pt>
                <c:pt idx="419">
                  <c:v>7060000</c:v>
                </c:pt>
                <c:pt idx="420">
                  <c:v>7075000</c:v>
                </c:pt>
                <c:pt idx="421">
                  <c:v>7090000</c:v>
                </c:pt>
                <c:pt idx="422">
                  <c:v>7105000</c:v>
                </c:pt>
                <c:pt idx="423">
                  <c:v>7120000</c:v>
                </c:pt>
                <c:pt idx="424">
                  <c:v>7135000</c:v>
                </c:pt>
                <c:pt idx="425">
                  <c:v>7150000</c:v>
                </c:pt>
                <c:pt idx="426">
                  <c:v>7165000</c:v>
                </c:pt>
                <c:pt idx="427">
                  <c:v>7180000</c:v>
                </c:pt>
                <c:pt idx="428">
                  <c:v>7195000</c:v>
                </c:pt>
                <c:pt idx="429">
                  <c:v>7210000</c:v>
                </c:pt>
                <c:pt idx="430">
                  <c:v>7225000</c:v>
                </c:pt>
                <c:pt idx="431">
                  <c:v>7240000</c:v>
                </c:pt>
                <c:pt idx="432">
                  <c:v>7255000</c:v>
                </c:pt>
                <c:pt idx="433">
                  <c:v>7270000</c:v>
                </c:pt>
                <c:pt idx="434">
                  <c:v>7285000</c:v>
                </c:pt>
                <c:pt idx="435">
                  <c:v>7300000</c:v>
                </c:pt>
                <c:pt idx="436">
                  <c:v>7315000</c:v>
                </c:pt>
                <c:pt idx="437">
                  <c:v>7330000</c:v>
                </c:pt>
                <c:pt idx="438">
                  <c:v>7345000</c:v>
                </c:pt>
                <c:pt idx="439">
                  <c:v>7360000</c:v>
                </c:pt>
                <c:pt idx="440">
                  <c:v>7375000</c:v>
                </c:pt>
                <c:pt idx="441">
                  <c:v>7390000</c:v>
                </c:pt>
                <c:pt idx="442">
                  <c:v>7405000</c:v>
                </c:pt>
                <c:pt idx="443">
                  <c:v>7420000</c:v>
                </c:pt>
                <c:pt idx="444">
                  <c:v>7435000</c:v>
                </c:pt>
                <c:pt idx="445">
                  <c:v>7450000</c:v>
                </c:pt>
                <c:pt idx="446">
                  <c:v>7465000</c:v>
                </c:pt>
                <c:pt idx="447">
                  <c:v>7480000</c:v>
                </c:pt>
                <c:pt idx="448">
                  <c:v>7495000</c:v>
                </c:pt>
                <c:pt idx="449">
                  <c:v>7510000</c:v>
                </c:pt>
                <c:pt idx="450">
                  <c:v>7525000</c:v>
                </c:pt>
                <c:pt idx="451">
                  <c:v>7540000</c:v>
                </c:pt>
                <c:pt idx="452">
                  <c:v>7555000</c:v>
                </c:pt>
                <c:pt idx="453">
                  <c:v>7570000</c:v>
                </c:pt>
                <c:pt idx="454">
                  <c:v>7585000</c:v>
                </c:pt>
                <c:pt idx="455">
                  <c:v>7600000</c:v>
                </c:pt>
                <c:pt idx="456">
                  <c:v>7615000</c:v>
                </c:pt>
                <c:pt idx="457">
                  <c:v>7630000</c:v>
                </c:pt>
                <c:pt idx="458">
                  <c:v>7645000</c:v>
                </c:pt>
                <c:pt idx="459">
                  <c:v>7660000</c:v>
                </c:pt>
                <c:pt idx="460">
                  <c:v>7675000</c:v>
                </c:pt>
                <c:pt idx="461">
                  <c:v>7690000</c:v>
                </c:pt>
                <c:pt idx="462">
                  <c:v>7705000</c:v>
                </c:pt>
                <c:pt idx="463">
                  <c:v>7720000</c:v>
                </c:pt>
                <c:pt idx="464">
                  <c:v>7735000</c:v>
                </c:pt>
                <c:pt idx="465">
                  <c:v>7750000</c:v>
                </c:pt>
              </c:numCache>
            </c:numRef>
          </c:yVal>
          <c:smooth val="1"/>
        </c:ser>
        <c:ser>
          <c:idx val="4"/>
          <c:order val="2"/>
          <c:tx>
            <c:v>ENG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'VOI Plots'!$A$52:$A$517</c:f>
              <c:numCache>
                <c:formatCode>General</c:formatCode>
                <c:ptCount val="466"/>
                <c:pt idx="0">
                  <c:v>125</c:v>
                </c:pt>
                <c:pt idx="1">
                  <c:v>130</c:v>
                </c:pt>
                <c:pt idx="2">
                  <c:v>135</c:v>
                </c:pt>
                <c:pt idx="3">
                  <c:v>140</c:v>
                </c:pt>
                <c:pt idx="4">
                  <c:v>145</c:v>
                </c:pt>
                <c:pt idx="5">
                  <c:v>150</c:v>
                </c:pt>
                <c:pt idx="6">
                  <c:v>155</c:v>
                </c:pt>
                <c:pt idx="7">
                  <c:v>160</c:v>
                </c:pt>
                <c:pt idx="8">
                  <c:v>165</c:v>
                </c:pt>
                <c:pt idx="9">
                  <c:v>170</c:v>
                </c:pt>
                <c:pt idx="10">
                  <c:v>175</c:v>
                </c:pt>
                <c:pt idx="11">
                  <c:v>180</c:v>
                </c:pt>
                <c:pt idx="12">
                  <c:v>185</c:v>
                </c:pt>
                <c:pt idx="13">
                  <c:v>190</c:v>
                </c:pt>
                <c:pt idx="14">
                  <c:v>195</c:v>
                </c:pt>
                <c:pt idx="15">
                  <c:v>200</c:v>
                </c:pt>
                <c:pt idx="16">
                  <c:v>205</c:v>
                </c:pt>
                <c:pt idx="17">
                  <c:v>210</c:v>
                </c:pt>
                <c:pt idx="18">
                  <c:v>215</c:v>
                </c:pt>
                <c:pt idx="19">
                  <c:v>220</c:v>
                </c:pt>
                <c:pt idx="20">
                  <c:v>225</c:v>
                </c:pt>
                <c:pt idx="21">
                  <c:v>230</c:v>
                </c:pt>
                <c:pt idx="22">
                  <c:v>235</c:v>
                </c:pt>
                <c:pt idx="23">
                  <c:v>240</c:v>
                </c:pt>
                <c:pt idx="24">
                  <c:v>245</c:v>
                </c:pt>
                <c:pt idx="25">
                  <c:v>250</c:v>
                </c:pt>
                <c:pt idx="26">
                  <c:v>255</c:v>
                </c:pt>
                <c:pt idx="27">
                  <c:v>260</c:v>
                </c:pt>
                <c:pt idx="28">
                  <c:v>265</c:v>
                </c:pt>
                <c:pt idx="29">
                  <c:v>270</c:v>
                </c:pt>
                <c:pt idx="30">
                  <c:v>275</c:v>
                </c:pt>
                <c:pt idx="31">
                  <c:v>280</c:v>
                </c:pt>
                <c:pt idx="32">
                  <c:v>285</c:v>
                </c:pt>
                <c:pt idx="33">
                  <c:v>290</c:v>
                </c:pt>
                <c:pt idx="34">
                  <c:v>295</c:v>
                </c:pt>
                <c:pt idx="35">
                  <c:v>300</c:v>
                </c:pt>
                <c:pt idx="36">
                  <c:v>305</c:v>
                </c:pt>
                <c:pt idx="37">
                  <c:v>310</c:v>
                </c:pt>
                <c:pt idx="38">
                  <c:v>315</c:v>
                </c:pt>
                <c:pt idx="39">
                  <c:v>320</c:v>
                </c:pt>
                <c:pt idx="40">
                  <c:v>325</c:v>
                </c:pt>
                <c:pt idx="41">
                  <c:v>330</c:v>
                </c:pt>
                <c:pt idx="42">
                  <c:v>335</c:v>
                </c:pt>
                <c:pt idx="43">
                  <c:v>340</c:v>
                </c:pt>
                <c:pt idx="44">
                  <c:v>345</c:v>
                </c:pt>
                <c:pt idx="45">
                  <c:v>350</c:v>
                </c:pt>
                <c:pt idx="46">
                  <c:v>355</c:v>
                </c:pt>
                <c:pt idx="47">
                  <c:v>360</c:v>
                </c:pt>
                <c:pt idx="48">
                  <c:v>365</c:v>
                </c:pt>
                <c:pt idx="49">
                  <c:v>370</c:v>
                </c:pt>
                <c:pt idx="50">
                  <c:v>375</c:v>
                </c:pt>
                <c:pt idx="51">
                  <c:v>380</c:v>
                </c:pt>
                <c:pt idx="52">
                  <c:v>385</c:v>
                </c:pt>
                <c:pt idx="53">
                  <c:v>390</c:v>
                </c:pt>
                <c:pt idx="54">
                  <c:v>395</c:v>
                </c:pt>
                <c:pt idx="55">
                  <c:v>400</c:v>
                </c:pt>
                <c:pt idx="56">
                  <c:v>405</c:v>
                </c:pt>
                <c:pt idx="57">
                  <c:v>410</c:v>
                </c:pt>
                <c:pt idx="58">
                  <c:v>415</c:v>
                </c:pt>
                <c:pt idx="59">
                  <c:v>420</c:v>
                </c:pt>
                <c:pt idx="60">
                  <c:v>425</c:v>
                </c:pt>
                <c:pt idx="61">
                  <c:v>430</c:v>
                </c:pt>
                <c:pt idx="62">
                  <c:v>435</c:v>
                </c:pt>
                <c:pt idx="63">
                  <c:v>440</c:v>
                </c:pt>
                <c:pt idx="64">
                  <c:v>445</c:v>
                </c:pt>
                <c:pt idx="65">
                  <c:v>450</c:v>
                </c:pt>
                <c:pt idx="66">
                  <c:v>455</c:v>
                </c:pt>
                <c:pt idx="67">
                  <c:v>460</c:v>
                </c:pt>
                <c:pt idx="68">
                  <c:v>465</c:v>
                </c:pt>
                <c:pt idx="69">
                  <c:v>470</c:v>
                </c:pt>
                <c:pt idx="70">
                  <c:v>475</c:v>
                </c:pt>
                <c:pt idx="71">
                  <c:v>480</c:v>
                </c:pt>
                <c:pt idx="72">
                  <c:v>485</c:v>
                </c:pt>
                <c:pt idx="73">
                  <c:v>490</c:v>
                </c:pt>
                <c:pt idx="74">
                  <c:v>495</c:v>
                </c:pt>
                <c:pt idx="75">
                  <c:v>500</c:v>
                </c:pt>
                <c:pt idx="76">
                  <c:v>505</c:v>
                </c:pt>
                <c:pt idx="77">
                  <c:v>510</c:v>
                </c:pt>
                <c:pt idx="78">
                  <c:v>515</c:v>
                </c:pt>
                <c:pt idx="79">
                  <c:v>520</c:v>
                </c:pt>
                <c:pt idx="80">
                  <c:v>525</c:v>
                </c:pt>
                <c:pt idx="81">
                  <c:v>530</c:v>
                </c:pt>
                <c:pt idx="82">
                  <c:v>535</c:v>
                </c:pt>
                <c:pt idx="83">
                  <c:v>540</c:v>
                </c:pt>
                <c:pt idx="84">
                  <c:v>545</c:v>
                </c:pt>
                <c:pt idx="85">
                  <c:v>550</c:v>
                </c:pt>
                <c:pt idx="86">
                  <c:v>555</c:v>
                </c:pt>
                <c:pt idx="87">
                  <c:v>560</c:v>
                </c:pt>
                <c:pt idx="88">
                  <c:v>565</c:v>
                </c:pt>
                <c:pt idx="89">
                  <c:v>570</c:v>
                </c:pt>
                <c:pt idx="90">
                  <c:v>575</c:v>
                </c:pt>
                <c:pt idx="91">
                  <c:v>580</c:v>
                </c:pt>
                <c:pt idx="92">
                  <c:v>585</c:v>
                </c:pt>
                <c:pt idx="93">
                  <c:v>590</c:v>
                </c:pt>
                <c:pt idx="94">
                  <c:v>595</c:v>
                </c:pt>
                <c:pt idx="95">
                  <c:v>600</c:v>
                </c:pt>
                <c:pt idx="96">
                  <c:v>605</c:v>
                </c:pt>
                <c:pt idx="97">
                  <c:v>610</c:v>
                </c:pt>
                <c:pt idx="98">
                  <c:v>615</c:v>
                </c:pt>
                <c:pt idx="99">
                  <c:v>620</c:v>
                </c:pt>
                <c:pt idx="100">
                  <c:v>625</c:v>
                </c:pt>
                <c:pt idx="101">
                  <c:v>630</c:v>
                </c:pt>
                <c:pt idx="102">
                  <c:v>635</c:v>
                </c:pt>
                <c:pt idx="103">
                  <c:v>640</c:v>
                </c:pt>
                <c:pt idx="104">
                  <c:v>645</c:v>
                </c:pt>
                <c:pt idx="105">
                  <c:v>650</c:v>
                </c:pt>
                <c:pt idx="106">
                  <c:v>655</c:v>
                </c:pt>
                <c:pt idx="107">
                  <c:v>660</c:v>
                </c:pt>
                <c:pt idx="108">
                  <c:v>665</c:v>
                </c:pt>
                <c:pt idx="109">
                  <c:v>670</c:v>
                </c:pt>
                <c:pt idx="110">
                  <c:v>675</c:v>
                </c:pt>
                <c:pt idx="111">
                  <c:v>680</c:v>
                </c:pt>
                <c:pt idx="112">
                  <c:v>685</c:v>
                </c:pt>
                <c:pt idx="113">
                  <c:v>690</c:v>
                </c:pt>
                <c:pt idx="114">
                  <c:v>695</c:v>
                </c:pt>
                <c:pt idx="115">
                  <c:v>700</c:v>
                </c:pt>
                <c:pt idx="116">
                  <c:v>705</c:v>
                </c:pt>
                <c:pt idx="117">
                  <c:v>710</c:v>
                </c:pt>
                <c:pt idx="118">
                  <c:v>715</c:v>
                </c:pt>
                <c:pt idx="119">
                  <c:v>720</c:v>
                </c:pt>
                <c:pt idx="120">
                  <c:v>725</c:v>
                </c:pt>
                <c:pt idx="121">
                  <c:v>730</c:v>
                </c:pt>
                <c:pt idx="122">
                  <c:v>735</c:v>
                </c:pt>
                <c:pt idx="123">
                  <c:v>740</c:v>
                </c:pt>
                <c:pt idx="124">
                  <c:v>745</c:v>
                </c:pt>
                <c:pt idx="125">
                  <c:v>750</c:v>
                </c:pt>
                <c:pt idx="126">
                  <c:v>755</c:v>
                </c:pt>
                <c:pt idx="127">
                  <c:v>760</c:v>
                </c:pt>
                <c:pt idx="128">
                  <c:v>765</c:v>
                </c:pt>
                <c:pt idx="129">
                  <c:v>770</c:v>
                </c:pt>
                <c:pt idx="130">
                  <c:v>775</c:v>
                </c:pt>
                <c:pt idx="131">
                  <c:v>780</c:v>
                </c:pt>
                <c:pt idx="132">
                  <c:v>785</c:v>
                </c:pt>
                <c:pt idx="133">
                  <c:v>790</c:v>
                </c:pt>
                <c:pt idx="134">
                  <c:v>795</c:v>
                </c:pt>
                <c:pt idx="135">
                  <c:v>800</c:v>
                </c:pt>
                <c:pt idx="136">
                  <c:v>805</c:v>
                </c:pt>
                <c:pt idx="137">
                  <c:v>810</c:v>
                </c:pt>
                <c:pt idx="138">
                  <c:v>815</c:v>
                </c:pt>
                <c:pt idx="139">
                  <c:v>820</c:v>
                </c:pt>
                <c:pt idx="140">
                  <c:v>825</c:v>
                </c:pt>
                <c:pt idx="141">
                  <c:v>830</c:v>
                </c:pt>
                <c:pt idx="142">
                  <c:v>835</c:v>
                </c:pt>
                <c:pt idx="143">
                  <c:v>840</c:v>
                </c:pt>
                <c:pt idx="144">
                  <c:v>845</c:v>
                </c:pt>
                <c:pt idx="145">
                  <c:v>850</c:v>
                </c:pt>
                <c:pt idx="146">
                  <c:v>855</c:v>
                </c:pt>
                <c:pt idx="147">
                  <c:v>860</c:v>
                </c:pt>
                <c:pt idx="148">
                  <c:v>865</c:v>
                </c:pt>
                <c:pt idx="149">
                  <c:v>870</c:v>
                </c:pt>
                <c:pt idx="150">
                  <c:v>875</c:v>
                </c:pt>
                <c:pt idx="151">
                  <c:v>880</c:v>
                </c:pt>
                <c:pt idx="152">
                  <c:v>885</c:v>
                </c:pt>
                <c:pt idx="153">
                  <c:v>890</c:v>
                </c:pt>
                <c:pt idx="154">
                  <c:v>895</c:v>
                </c:pt>
                <c:pt idx="155">
                  <c:v>900</c:v>
                </c:pt>
                <c:pt idx="156">
                  <c:v>905</c:v>
                </c:pt>
                <c:pt idx="157">
                  <c:v>910</c:v>
                </c:pt>
                <c:pt idx="158">
                  <c:v>915</c:v>
                </c:pt>
                <c:pt idx="159">
                  <c:v>920</c:v>
                </c:pt>
                <c:pt idx="160">
                  <c:v>925</c:v>
                </c:pt>
                <c:pt idx="161">
                  <c:v>930</c:v>
                </c:pt>
                <c:pt idx="162">
                  <c:v>935</c:v>
                </c:pt>
                <c:pt idx="163">
                  <c:v>940</c:v>
                </c:pt>
                <c:pt idx="164">
                  <c:v>945</c:v>
                </c:pt>
                <c:pt idx="165">
                  <c:v>950</c:v>
                </c:pt>
                <c:pt idx="166">
                  <c:v>955</c:v>
                </c:pt>
                <c:pt idx="167">
                  <c:v>960</c:v>
                </c:pt>
                <c:pt idx="168">
                  <c:v>965</c:v>
                </c:pt>
                <c:pt idx="169">
                  <c:v>970</c:v>
                </c:pt>
                <c:pt idx="170">
                  <c:v>975</c:v>
                </c:pt>
                <c:pt idx="171">
                  <c:v>980</c:v>
                </c:pt>
                <c:pt idx="172">
                  <c:v>985</c:v>
                </c:pt>
                <c:pt idx="173">
                  <c:v>990</c:v>
                </c:pt>
                <c:pt idx="174">
                  <c:v>995</c:v>
                </c:pt>
                <c:pt idx="175">
                  <c:v>1000</c:v>
                </c:pt>
                <c:pt idx="176">
                  <c:v>1005</c:v>
                </c:pt>
                <c:pt idx="177">
                  <c:v>1010</c:v>
                </c:pt>
                <c:pt idx="178">
                  <c:v>1015</c:v>
                </c:pt>
                <c:pt idx="179">
                  <c:v>1020</c:v>
                </c:pt>
                <c:pt idx="180">
                  <c:v>1025</c:v>
                </c:pt>
                <c:pt idx="181">
                  <c:v>1030</c:v>
                </c:pt>
                <c:pt idx="182">
                  <c:v>1035</c:v>
                </c:pt>
                <c:pt idx="183">
                  <c:v>1040</c:v>
                </c:pt>
                <c:pt idx="184">
                  <c:v>1045</c:v>
                </c:pt>
                <c:pt idx="185">
                  <c:v>1050</c:v>
                </c:pt>
                <c:pt idx="186">
                  <c:v>1055</c:v>
                </c:pt>
                <c:pt idx="187">
                  <c:v>1060</c:v>
                </c:pt>
                <c:pt idx="188">
                  <c:v>1065</c:v>
                </c:pt>
                <c:pt idx="189">
                  <c:v>1070</c:v>
                </c:pt>
                <c:pt idx="190">
                  <c:v>1075</c:v>
                </c:pt>
                <c:pt idx="191">
                  <c:v>1080</c:v>
                </c:pt>
                <c:pt idx="192">
                  <c:v>1085</c:v>
                </c:pt>
                <c:pt idx="193">
                  <c:v>1090</c:v>
                </c:pt>
                <c:pt idx="194">
                  <c:v>1095</c:v>
                </c:pt>
                <c:pt idx="195">
                  <c:v>1100</c:v>
                </c:pt>
                <c:pt idx="196">
                  <c:v>1105</c:v>
                </c:pt>
                <c:pt idx="197">
                  <c:v>1110</c:v>
                </c:pt>
                <c:pt idx="198">
                  <c:v>1115</c:v>
                </c:pt>
                <c:pt idx="199">
                  <c:v>1120</c:v>
                </c:pt>
                <c:pt idx="200">
                  <c:v>1125</c:v>
                </c:pt>
                <c:pt idx="201">
                  <c:v>1130</c:v>
                </c:pt>
                <c:pt idx="202">
                  <c:v>1135</c:v>
                </c:pt>
                <c:pt idx="203">
                  <c:v>1140</c:v>
                </c:pt>
                <c:pt idx="204">
                  <c:v>1145</c:v>
                </c:pt>
                <c:pt idx="205">
                  <c:v>1150</c:v>
                </c:pt>
                <c:pt idx="206">
                  <c:v>1155</c:v>
                </c:pt>
                <c:pt idx="207">
                  <c:v>1160</c:v>
                </c:pt>
                <c:pt idx="208">
                  <c:v>1165</c:v>
                </c:pt>
                <c:pt idx="209">
                  <c:v>1170</c:v>
                </c:pt>
                <c:pt idx="210">
                  <c:v>1175</c:v>
                </c:pt>
                <c:pt idx="211">
                  <c:v>1180</c:v>
                </c:pt>
                <c:pt idx="212">
                  <c:v>1185</c:v>
                </c:pt>
                <c:pt idx="213">
                  <c:v>1190</c:v>
                </c:pt>
                <c:pt idx="214">
                  <c:v>1195</c:v>
                </c:pt>
                <c:pt idx="215">
                  <c:v>1200</c:v>
                </c:pt>
                <c:pt idx="216">
                  <c:v>1205</c:v>
                </c:pt>
                <c:pt idx="217">
                  <c:v>1210</c:v>
                </c:pt>
                <c:pt idx="218">
                  <c:v>1215</c:v>
                </c:pt>
                <c:pt idx="219">
                  <c:v>1220</c:v>
                </c:pt>
                <c:pt idx="220">
                  <c:v>1225</c:v>
                </c:pt>
                <c:pt idx="221">
                  <c:v>1230</c:v>
                </c:pt>
                <c:pt idx="222">
                  <c:v>1235</c:v>
                </c:pt>
                <c:pt idx="223">
                  <c:v>1240</c:v>
                </c:pt>
                <c:pt idx="224">
                  <c:v>1245</c:v>
                </c:pt>
                <c:pt idx="225">
                  <c:v>1250</c:v>
                </c:pt>
                <c:pt idx="226">
                  <c:v>1255</c:v>
                </c:pt>
                <c:pt idx="227">
                  <c:v>1260</c:v>
                </c:pt>
                <c:pt idx="228">
                  <c:v>1265</c:v>
                </c:pt>
                <c:pt idx="229">
                  <c:v>1270</c:v>
                </c:pt>
                <c:pt idx="230">
                  <c:v>1275</c:v>
                </c:pt>
                <c:pt idx="231">
                  <c:v>1280</c:v>
                </c:pt>
                <c:pt idx="232">
                  <c:v>1285</c:v>
                </c:pt>
                <c:pt idx="233">
                  <c:v>1290</c:v>
                </c:pt>
                <c:pt idx="234">
                  <c:v>1295</c:v>
                </c:pt>
                <c:pt idx="235">
                  <c:v>1300</c:v>
                </c:pt>
                <c:pt idx="236">
                  <c:v>1305</c:v>
                </c:pt>
                <c:pt idx="237">
                  <c:v>1310</c:v>
                </c:pt>
                <c:pt idx="238">
                  <c:v>1315</c:v>
                </c:pt>
                <c:pt idx="239">
                  <c:v>1320</c:v>
                </c:pt>
                <c:pt idx="240">
                  <c:v>1325</c:v>
                </c:pt>
                <c:pt idx="241">
                  <c:v>1330</c:v>
                </c:pt>
                <c:pt idx="242">
                  <c:v>1335</c:v>
                </c:pt>
                <c:pt idx="243">
                  <c:v>1340</c:v>
                </c:pt>
                <c:pt idx="244">
                  <c:v>1345</c:v>
                </c:pt>
                <c:pt idx="245">
                  <c:v>1350</c:v>
                </c:pt>
                <c:pt idx="246">
                  <c:v>1355</c:v>
                </c:pt>
                <c:pt idx="247">
                  <c:v>1360</c:v>
                </c:pt>
                <c:pt idx="248">
                  <c:v>1365</c:v>
                </c:pt>
                <c:pt idx="249">
                  <c:v>1370</c:v>
                </c:pt>
                <c:pt idx="250">
                  <c:v>1375</c:v>
                </c:pt>
                <c:pt idx="251">
                  <c:v>1380</c:v>
                </c:pt>
                <c:pt idx="252">
                  <c:v>1385</c:v>
                </c:pt>
                <c:pt idx="253">
                  <c:v>1390</c:v>
                </c:pt>
                <c:pt idx="254">
                  <c:v>1395</c:v>
                </c:pt>
                <c:pt idx="255">
                  <c:v>1400</c:v>
                </c:pt>
                <c:pt idx="256">
                  <c:v>1405</c:v>
                </c:pt>
                <c:pt idx="257">
                  <c:v>1410</c:v>
                </c:pt>
                <c:pt idx="258">
                  <c:v>1415</c:v>
                </c:pt>
                <c:pt idx="259">
                  <c:v>1420</c:v>
                </c:pt>
                <c:pt idx="260">
                  <c:v>1425</c:v>
                </c:pt>
                <c:pt idx="261">
                  <c:v>1430</c:v>
                </c:pt>
                <c:pt idx="262">
                  <c:v>1435</c:v>
                </c:pt>
                <c:pt idx="263">
                  <c:v>1440</c:v>
                </c:pt>
                <c:pt idx="264">
                  <c:v>1445</c:v>
                </c:pt>
                <c:pt idx="265">
                  <c:v>1450</c:v>
                </c:pt>
                <c:pt idx="266">
                  <c:v>1455</c:v>
                </c:pt>
                <c:pt idx="267">
                  <c:v>1460</c:v>
                </c:pt>
                <c:pt idx="268">
                  <c:v>1465</c:v>
                </c:pt>
                <c:pt idx="269">
                  <c:v>1470</c:v>
                </c:pt>
                <c:pt idx="270">
                  <c:v>1475</c:v>
                </c:pt>
                <c:pt idx="271">
                  <c:v>1480</c:v>
                </c:pt>
                <c:pt idx="272">
                  <c:v>1485</c:v>
                </c:pt>
                <c:pt idx="273">
                  <c:v>1490</c:v>
                </c:pt>
                <c:pt idx="274">
                  <c:v>1495</c:v>
                </c:pt>
                <c:pt idx="275">
                  <c:v>1500</c:v>
                </c:pt>
                <c:pt idx="276">
                  <c:v>1505</c:v>
                </c:pt>
                <c:pt idx="277">
                  <c:v>1510</c:v>
                </c:pt>
                <c:pt idx="278">
                  <c:v>1515</c:v>
                </c:pt>
                <c:pt idx="279">
                  <c:v>1520</c:v>
                </c:pt>
                <c:pt idx="280">
                  <c:v>1525</c:v>
                </c:pt>
                <c:pt idx="281">
                  <c:v>1530</c:v>
                </c:pt>
                <c:pt idx="282">
                  <c:v>1535</c:v>
                </c:pt>
                <c:pt idx="283">
                  <c:v>1540</c:v>
                </c:pt>
                <c:pt idx="284">
                  <c:v>1545</c:v>
                </c:pt>
                <c:pt idx="285">
                  <c:v>1550</c:v>
                </c:pt>
                <c:pt idx="286">
                  <c:v>1555</c:v>
                </c:pt>
                <c:pt idx="287">
                  <c:v>1560</c:v>
                </c:pt>
                <c:pt idx="288">
                  <c:v>1565</c:v>
                </c:pt>
                <c:pt idx="289">
                  <c:v>1570</c:v>
                </c:pt>
                <c:pt idx="290">
                  <c:v>1575</c:v>
                </c:pt>
                <c:pt idx="291">
                  <c:v>1580</c:v>
                </c:pt>
                <c:pt idx="292">
                  <c:v>1585</c:v>
                </c:pt>
                <c:pt idx="293">
                  <c:v>1590</c:v>
                </c:pt>
                <c:pt idx="294">
                  <c:v>1595</c:v>
                </c:pt>
                <c:pt idx="295">
                  <c:v>1600</c:v>
                </c:pt>
                <c:pt idx="296">
                  <c:v>1605</c:v>
                </c:pt>
                <c:pt idx="297">
                  <c:v>1610</c:v>
                </c:pt>
                <c:pt idx="298">
                  <c:v>1615</c:v>
                </c:pt>
                <c:pt idx="299">
                  <c:v>1620</c:v>
                </c:pt>
                <c:pt idx="300">
                  <c:v>1625</c:v>
                </c:pt>
                <c:pt idx="301">
                  <c:v>1630</c:v>
                </c:pt>
                <c:pt idx="302">
                  <c:v>1635</c:v>
                </c:pt>
                <c:pt idx="303">
                  <c:v>1640</c:v>
                </c:pt>
                <c:pt idx="304">
                  <c:v>1645</c:v>
                </c:pt>
                <c:pt idx="305">
                  <c:v>1650</c:v>
                </c:pt>
                <c:pt idx="306">
                  <c:v>1655</c:v>
                </c:pt>
                <c:pt idx="307">
                  <c:v>1660</c:v>
                </c:pt>
                <c:pt idx="308">
                  <c:v>1665</c:v>
                </c:pt>
                <c:pt idx="309">
                  <c:v>1670</c:v>
                </c:pt>
                <c:pt idx="310">
                  <c:v>1675</c:v>
                </c:pt>
                <c:pt idx="311">
                  <c:v>1680</c:v>
                </c:pt>
                <c:pt idx="312">
                  <c:v>1685</c:v>
                </c:pt>
                <c:pt idx="313">
                  <c:v>1690</c:v>
                </c:pt>
                <c:pt idx="314">
                  <c:v>1695</c:v>
                </c:pt>
                <c:pt idx="315">
                  <c:v>1700</c:v>
                </c:pt>
                <c:pt idx="316">
                  <c:v>1705</c:v>
                </c:pt>
                <c:pt idx="317">
                  <c:v>1710</c:v>
                </c:pt>
                <c:pt idx="318">
                  <c:v>1715</c:v>
                </c:pt>
                <c:pt idx="319">
                  <c:v>1720</c:v>
                </c:pt>
                <c:pt idx="320">
                  <c:v>1725</c:v>
                </c:pt>
                <c:pt idx="321">
                  <c:v>1730</c:v>
                </c:pt>
                <c:pt idx="322">
                  <c:v>1735</c:v>
                </c:pt>
                <c:pt idx="323">
                  <c:v>1740</c:v>
                </c:pt>
                <c:pt idx="324">
                  <c:v>1745</c:v>
                </c:pt>
                <c:pt idx="325">
                  <c:v>1750</c:v>
                </c:pt>
                <c:pt idx="326">
                  <c:v>1755</c:v>
                </c:pt>
                <c:pt idx="327">
                  <c:v>1760</c:v>
                </c:pt>
                <c:pt idx="328">
                  <c:v>1765</c:v>
                </c:pt>
                <c:pt idx="329">
                  <c:v>1770</c:v>
                </c:pt>
                <c:pt idx="330">
                  <c:v>1775</c:v>
                </c:pt>
                <c:pt idx="331">
                  <c:v>1780</c:v>
                </c:pt>
                <c:pt idx="332">
                  <c:v>1785</c:v>
                </c:pt>
                <c:pt idx="333">
                  <c:v>1790</c:v>
                </c:pt>
                <c:pt idx="334">
                  <c:v>1795</c:v>
                </c:pt>
                <c:pt idx="335">
                  <c:v>1800</c:v>
                </c:pt>
                <c:pt idx="336">
                  <c:v>1805</c:v>
                </c:pt>
                <c:pt idx="337">
                  <c:v>1810</c:v>
                </c:pt>
                <c:pt idx="338">
                  <c:v>1815</c:v>
                </c:pt>
                <c:pt idx="339">
                  <c:v>1820</c:v>
                </c:pt>
                <c:pt idx="340">
                  <c:v>1825</c:v>
                </c:pt>
                <c:pt idx="341">
                  <c:v>1830</c:v>
                </c:pt>
                <c:pt idx="342">
                  <c:v>1835</c:v>
                </c:pt>
                <c:pt idx="343">
                  <c:v>1840</c:v>
                </c:pt>
                <c:pt idx="344">
                  <c:v>1845</c:v>
                </c:pt>
                <c:pt idx="345">
                  <c:v>1850</c:v>
                </c:pt>
                <c:pt idx="346">
                  <c:v>1855</c:v>
                </c:pt>
                <c:pt idx="347">
                  <c:v>1860</c:v>
                </c:pt>
                <c:pt idx="348">
                  <c:v>1865</c:v>
                </c:pt>
                <c:pt idx="349">
                  <c:v>1870</c:v>
                </c:pt>
                <c:pt idx="350">
                  <c:v>1875</c:v>
                </c:pt>
                <c:pt idx="351">
                  <c:v>1880</c:v>
                </c:pt>
                <c:pt idx="352">
                  <c:v>1885</c:v>
                </c:pt>
                <c:pt idx="353">
                  <c:v>1890</c:v>
                </c:pt>
                <c:pt idx="354">
                  <c:v>1895</c:v>
                </c:pt>
                <c:pt idx="355">
                  <c:v>1900</c:v>
                </c:pt>
                <c:pt idx="356">
                  <c:v>1905</c:v>
                </c:pt>
                <c:pt idx="357">
                  <c:v>1910</c:v>
                </c:pt>
                <c:pt idx="358">
                  <c:v>1915</c:v>
                </c:pt>
                <c:pt idx="359">
                  <c:v>1920</c:v>
                </c:pt>
                <c:pt idx="360">
                  <c:v>1925</c:v>
                </c:pt>
                <c:pt idx="361">
                  <c:v>1930</c:v>
                </c:pt>
                <c:pt idx="362">
                  <c:v>1935</c:v>
                </c:pt>
                <c:pt idx="363">
                  <c:v>1940</c:v>
                </c:pt>
                <c:pt idx="364">
                  <c:v>1945</c:v>
                </c:pt>
                <c:pt idx="365">
                  <c:v>1950</c:v>
                </c:pt>
                <c:pt idx="366">
                  <c:v>1955</c:v>
                </c:pt>
                <c:pt idx="367">
                  <c:v>1960</c:v>
                </c:pt>
                <c:pt idx="368">
                  <c:v>1965</c:v>
                </c:pt>
                <c:pt idx="369">
                  <c:v>1970</c:v>
                </c:pt>
                <c:pt idx="370">
                  <c:v>1975</c:v>
                </c:pt>
                <c:pt idx="371">
                  <c:v>1980</c:v>
                </c:pt>
                <c:pt idx="372">
                  <c:v>1985</c:v>
                </c:pt>
                <c:pt idx="373">
                  <c:v>1990</c:v>
                </c:pt>
                <c:pt idx="374">
                  <c:v>1995</c:v>
                </c:pt>
                <c:pt idx="375">
                  <c:v>2000</c:v>
                </c:pt>
                <c:pt idx="376">
                  <c:v>2005</c:v>
                </c:pt>
                <c:pt idx="377">
                  <c:v>2010</c:v>
                </c:pt>
                <c:pt idx="378">
                  <c:v>2015</c:v>
                </c:pt>
                <c:pt idx="379">
                  <c:v>2020</c:v>
                </c:pt>
                <c:pt idx="380">
                  <c:v>2025</c:v>
                </c:pt>
                <c:pt idx="381">
                  <c:v>2030</c:v>
                </c:pt>
                <c:pt idx="382">
                  <c:v>2035</c:v>
                </c:pt>
                <c:pt idx="383">
                  <c:v>2040</c:v>
                </c:pt>
                <c:pt idx="384">
                  <c:v>2045</c:v>
                </c:pt>
                <c:pt idx="385">
                  <c:v>2050</c:v>
                </c:pt>
                <c:pt idx="386">
                  <c:v>2055</c:v>
                </c:pt>
                <c:pt idx="387">
                  <c:v>2060</c:v>
                </c:pt>
                <c:pt idx="388">
                  <c:v>2065</c:v>
                </c:pt>
                <c:pt idx="389">
                  <c:v>2070</c:v>
                </c:pt>
                <c:pt idx="390">
                  <c:v>2075</c:v>
                </c:pt>
                <c:pt idx="391">
                  <c:v>2080</c:v>
                </c:pt>
                <c:pt idx="392">
                  <c:v>2085</c:v>
                </c:pt>
                <c:pt idx="393">
                  <c:v>2090</c:v>
                </c:pt>
                <c:pt idx="394">
                  <c:v>2095</c:v>
                </c:pt>
                <c:pt idx="395">
                  <c:v>2100</c:v>
                </c:pt>
                <c:pt idx="396">
                  <c:v>2105</c:v>
                </c:pt>
                <c:pt idx="397">
                  <c:v>2110</c:v>
                </c:pt>
                <c:pt idx="398">
                  <c:v>2115</c:v>
                </c:pt>
                <c:pt idx="399">
                  <c:v>2120</c:v>
                </c:pt>
                <c:pt idx="400">
                  <c:v>2125</c:v>
                </c:pt>
                <c:pt idx="401">
                  <c:v>2130</c:v>
                </c:pt>
                <c:pt idx="402">
                  <c:v>2135</c:v>
                </c:pt>
                <c:pt idx="403">
                  <c:v>2140</c:v>
                </c:pt>
                <c:pt idx="404">
                  <c:v>2145</c:v>
                </c:pt>
                <c:pt idx="405">
                  <c:v>2150</c:v>
                </c:pt>
                <c:pt idx="406">
                  <c:v>2155</c:v>
                </c:pt>
                <c:pt idx="407">
                  <c:v>2160</c:v>
                </c:pt>
                <c:pt idx="408">
                  <c:v>2165</c:v>
                </c:pt>
                <c:pt idx="409">
                  <c:v>2170</c:v>
                </c:pt>
                <c:pt idx="410">
                  <c:v>2175</c:v>
                </c:pt>
                <c:pt idx="411">
                  <c:v>2180</c:v>
                </c:pt>
                <c:pt idx="412">
                  <c:v>2185</c:v>
                </c:pt>
                <c:pt idx="413">
                  <c:v>2190</c:v>
                </c:pt>
                <c:pt idx="414">
                  <c:v>2195</c:v>
                </c:pt>
                <c:pt idx="415">
                  <c:v>2200</c:v>
                </c:pt>
                <c:pt idx="416">
                  <c:v>2205</c:v>
                </c:pt>
                <c:pt idx="417">
                  <c:v>2210</c:v>
                </c:pt>
                <c:pt idx="418">
                  <c:v>2215</c:v>
                </c:pt>
                <c:pt idx="419">
                  <c:v>2220</c:v>
                </c:pt>
                <c:pt idx="420">
                  <c:v>2225</c:v>
                </c:pt>
                <c:pt idx="421">
                  <c:v>2230</c:v>
                </c:pt>
                <c:pt idx="422">
                  <c:v>2235</c:v>
                </c:pt>
                <c:pt idx="423">
                  <c:v>2240</c:v>
                </c:pt>
                <c:pt idx="424">
                  <c:v>2245</c:v>
                </c:pt>
                <c:pt idx="425">
                  <c:v>2250</c:v>
                </c:pt>
                <c:pt idx="426">
                  <c:v>2255</c:v>
                </c:pt>
                <c:pt idx="427">
                  <c:v>2260</c:v>
                </c:pt>
                <c:pt idx="428">
                  <c:v>2265</c:v>
                </c:pt>
                <c:pt idx="429">
                  <c:v>2270</c:v>
                </c:pt>
                <c:pt idx="430">
                  <c:v>2275</c:v>
                </c:pt>
                <c:pt idx="431">
                  <c:v>2280</c:v>
                </c:pt>
                <c:pt idx="432">
                  <c:v>2285</c:v>
                </c:pt>
                <c:pt idx="433">
                  <c:v>2290</c:v>
                </c:pt>
                <c:pt idx="434">
                  <c:v>2295</c:v>
                </c:pt>
                <c:pt idx="435">
                  <c:v>2300</c:v>
                </c:pt>
                <c:pt idx="436">
                  <c:v>2305</c:v>
                </c:pt>
                <c:pt idx="437">
                  <c:v>2310</c:v>
                </c:pt>
                <c:pt idx="438">
                  <c:v>2315</c:v>
                </c:pt>
                <c:pt idx="439">
                  <c:v>2320</c:v>
                </c:pt>
                <c:pt idx="440">
                  <c:v>2325</c:v>
                </c:pt>
                <c:pt idx="441">
                  <c:v>2330</c:v>
                </c:pt>
                <c:pt idx="442">
                  <c:v>2335</c:v>
                </c:pt>
                <c:pt idx="443">
                  <c:v>2340</c:v>
                </c:pt>
                <c:pt idx="444">
                  <c:v>2345</c:v>
                </c:pt>
                <c:pt idx="445">
                  <c:v>2350</c:v>
                </c:pt>
                <c:pt idx="446">
                  <c:v>2355</c:v>
                </c:pt>
                <c:pt idx="447">
                  <c:v>2360</c:v>
                </c:pt>
                <c:pt idx="448">
                  <c:v>2365</c:v>
                </c:pt>
                <c:pt idx="449">
                  <c:v>2370</c:v>
                </c:pt>
                <c:pt idx="450">
                  <c:v>2375</c:v>
                </c:pt>
                <c:pt idx="451">
                  <c:v>2380</c:v>
                </c:pt>
                <c:pt idx="452">
                  <c:v>2385</c:v>
                </c:pt>
                <c:pt idx="453">
                  <c:v>2390</c:v>
                </c:pt>
                <c:pt idx="454">
                  <c:v>2395</c:v>
                </c:pt>
                <c:pt idx="455">
                  <c:v>2400</c:v>
                </c:pt>
                <c:pt idx="456">
                  <c:v>2405</c:v>
                </c:pt>
                <c:pt idx="457">
                  <c:v>2410</c:v>
                </c:pt>
                <c:pt idx="458">
                  <c:v>2415</c:v>
                </c:pt>
                <c:pt idx="459">
                  <c:v>2420</c:v>
                </c:pt>
                <c:pt idx="460">
                  <c:v>2425</c:v>
                </c:pt>
                <c:pt idx="461">
                  <c:v>2430</c:v>
                </c:pt>
                <c:pt idx="462">
                  <c:v>2435</c:v>
                </c:pt>
                <c:pt idx="463">
                  <c:v>2440</c:v>
                </c:pt>
                <c:pt idx="464">
                  <c:v>2445</c:v>
                </c:pt>
                <c:pt idx="465">
                  <c:v>2450</c:v>
                </c:pt>
              </c:numCache>
            </c:numRef>
          </c:xVal>
          <c:yVal>
            <c:numRef>
              <c:f>'VOI Plots'!$L$52:$L$517</c:f>
              <c:numCache>
                <c:formatCode>#,##0</c:formatCode>
                <c:ptCount val="466"/>
                <c:pt idx="0">
                  <c:v>502599.55803736602</c:v>
                </c:pt>
                <c:pt idx="1">
                  <c:v>576724.79197381157</c:v>
                </c:pt>
                <c:pt idx="2">
                  <c:v>653542.94688879652</c:v>
                </c:pt>
                <c:pt idx="3">
                  <c:v>732636.02642811509</c:v>
                </c:pt>
                <c:pt idx="4">
                  <c:v>813631.12363612326</c:v>
                </c:pt>
                <c:pt idx="5">
                  <c:v>896195.51154618897</c:v>
                </c:pt>
                <c:pt idx="6">
                  <c:v>980032.30811170768</c:v>
                </c:pt>
                <c:pt idx="7">
                  <c:v>1064876.6390300854</c:v>
                </c:pt>
                <c:pt idx="8">
                  <c:v>1150492.2349406467</c:v>
                </c:pt>
                <c:pt idx="9">
                  <c:v>1236668.4093303215</c:v>
                </c:pt>
                <c:pt idx="10">
                  <c:v>1323217.3712385725</c:v>
                </c:pt>
                <c:pt idx="11">
                  <c:v>1409971.8331272602</c:v>
                </c:pt>
                <c:pt idx="12">
                  <c:v>1496782.8794727186</c:v>
                </c:pt>
                <c:pt idx="13">
                  <c:v>1583518.0660035186</c:v>
                </c:pt>
                <c:pt idx="14">
                  <c:v>1670059.723231127</c:v>
                </c:pt>
                <c:pt idx="15">
                  <c:v>1756303.4411221407</c:v>
                </c:pt>
                <c:pt idx="16">
                  <c:v>1842156.7145371065</c:v>
                </c:pt>
                <c:pt idx="17">
                  <c:v>1927537.7314760047</c:v>
                </c:pt>
                <c:pt idx="18">
                  <c:v>2012374.2882809951</c:v>
                </c:pt>
                <c:pt idx="19">
                  <c:v>2096602.8177967495</c:v>
                </c:pt>
                <c:pt idx="20">
                  <c:v>2180167.5181101956</c:v>
                </c:pt>
                <c:pt idx="21">
                  <c:v>2263019.5709174443</c:v>
                </c:pt>
                <c:pt idx="22">
                  <c:v>2345116.4398197699</c:v>
                </c:pt>
                <c:pt idx="23">
                  <c:v>2426421.2399545596</c:v>
                </c:pt>
                <c:pt idx="24">
                  <c:v>2506902.1713404972</c:v>
                </c:pt>
                <c:pt idx="25">
                  <c:v>2586532.0091732359</c:v>
                </c:pt>
                <c:pt idx="26">
                  <c:v>2665287.6450657672</c:v>
                </c:pt>
                <c:pt idx="27">
                  <c:v>2743149.673894966</c:v>
                </c:pt>
                <c:pt idx="28">
                  <c:v>2820102.0215066453</c:v>
                </c:pt>
                <c:pt idx="29">
                  <c:v>2896131.6090532131</c:v>
                </c:pt>
                <c:pt idx="30">
                  <c:v>2971228.0501994258</c:v>
                </c:pt>
                <c:pt idx="31">
                  <c:v>3045383.377840274</c:v>
                </c:pt>
                <c:pt idx="32">
                  <c:v>3118591.7973373774</c:v>
                </c:pt>
                <c:pt idx="33">
                  <c:v>3190849.4636006579</c:v>
                </c:pt>
                <c:pt idx="34">
                  <c:v>3262154.2796264989</c:v>
                </c:pt>
                <c:pt idx="35">
                  <c:v>3332505.714356686</c:v>
                </c:pt>
                <c:pt idx="36">
                  <c:v>3401904.6379465815</c:v>
                </c:pt>
                <c:pt idx="37">
                  <c:v>3470353.1727303378</c:v>
                </c:pt>
                <c:pt idx="38">
                  <c:v>3537854.5583486194</c:v>
                </c:pt>
                <c:pt idx="39">
                  <c:v>3604413.0296625849</c:v>
                </c:pt>
                <c:pt idx="40">
                  <c:v>3670033.7062180778</c:v>
                </c:pt>
                <c:pt idx="41">
                  <c:v>3734722.4921505004</c:v>
                </c:pt>
                <c:pt idx="42">
                  <c:v>3798485.9855320137</c:v>
                </c:pt>
                <c:pt idx="43">
                  <c:v>3861331.3962635119</c:v>
                </c:pt>
                <c:pt idx="44">
                  <c:v>3923266.4717030283</c:v>
                </c:pt>
                <c:pt idx="45">
                  <c:v>3984299.4293023394</c:v>
                </c:pt>
                <c:pt idx="46">
                  <c:v>4044438.8955953391</c:v>
                </c:pt>
                <c:pt idx="47">
                  <c:v>4103693.8509457698</c:v>
                </c:pt>
                <c:pt idx="48">
                  <c:v>4162073.5795197068</c:v>
                </c:pt>
                <c:pt idx="49">
                  <c:v>4219587.6239996348</c:v>
                </c:pt>
                <c:pt idx="50">
                  <c:v>4276245.7446039487</c:v>
                </c:pt>
                <c:pt idx="51">
                  <c:v>4332057.8820160879</c:v>
                </c:pt>
                <c:pt idx="52">
                  <c:v>4387034.1238669213</c:v>
                </c:pt>
                <c:pt idx="53">
                  <c:v>4441184.6744459523</c:v>
                </c:pt>
                <c:pt idx="54">
                  <c:v>4494519.8273484157</c:v>
                </c:pt>
                <c:pt idx="55">
                  <c:v>4547049.9407923175</c:v>
                </c:pt>
                <c:pt idx="56">
                  <c:v>4598785.4153641984</c:v>
                </c:pt>
                <c:pt idx="57">
                  <c:v>4649736.6739748456</c:v>
                </c:pt>
                <c:pt idx="58">
                  <c:v>4699914.1438258206</c:v>
                </c:pt>
                <c:pt idx="59">
                  <c:v>4749328.2402070034</c:v>
                </c:pt>
                <c:pt idx="60">
                  <c:v>4797989.3519598804</c:v>
                </c:pt>
                <c:pt idx="61">
                  <c:v>4845907.8284584144</c:v>
                </c:pt>
                <c:pt idx="62">
                  <c:v>4893093.9679710232</c:v>
                </c:pt>
                <c:pt idx="63">
                  <c:v>4939558.0072803674</c:v>
                </c:pt>
                <c:pt idx="64">
                  <c:v>4985310.11244791</c:v>
                </c:pt>
                <c:pt idx="65">
                  <c:v>5030360.3706219262</c:v>
                </c:pt>
                <c:pt idx="66">
                  <c:v>5074718.7827939466</c:v>
                </c:pt>
                <c:pt idx="67">
                  <c:v>5118395.2574197389</c:v>
                </c:pt>
                <c:pt idx="68">
                  <c:v>5161399.6048264895</c:v>
                </c:pt>
                <c:pt idx="69">
                  <c:v>5203741.5323357545</c:v>
                </c:pt>
                <c:pt idx="70">
                  <c:v>5245430.6400372591</c:v>
                </c:pt>
                <c:pt idx="71">
                  <c:v>5286476.4171546344</c:v>
                </c:pt>
                <c:pt idx="72">
                  <c:v>5326888.2389492728</c:v>
                </c:pt>
                <c:pt idx="73">
                  <c:v>5366675.364113152</c:v>
                </c:pt>
                <c:pt idx="74">
                  <c:v>5405846.9326055115</c:v>
                </c:pt>
                <c:pt idx="75">
                  <c:v>5444411.9638925409</c:v>
                </c:pt>
                <c:pt idx="76">
                  <c:v>5482379.3555525513</c:v>
                </c:pt>
                <c:pt idx="77">
                  <c:v>5519757.8822121769</c:v>
                </c:pt>
                <c:pt idx="78">
                  <c:v>5556556.1947825216</c:v>
                </c:pt>
                <c:pt idx="79">
                  <c:v>5592782.8199662399</c:v>
                </c:pt>
                <c:pt idx="80">
                  <c:v>5628446.1600100975</c:v>
                </c:pt>
                <c:pt idx="81">
                  <c:v>5663554.4926779149</c:v>
                </c:pt>
                <c:pt idx="82">
                  <c:v>5698115.9714234602</c:v>
                </c:pt>
                <c:pt idx="83">
                  <c:v>5732138.62574179</c:v>
                </c:pt>
                <c:pt idx="84">
                  <c:v>5765630.3616819177</c:v>
                </c:pt>
                <c:pt idx="85">
                  <c:v>5798598.9625035282</c:v>
                </c:pt>
                <c:pt idx="86">
                  <c:v>5831052.0894622672</c:v>
                </c:pt>
                <c:pt idx="87">
                  <c:v>5862997.2827104218</c:v>
                </c:pt>
                <c:pt idx="88">
                  <c:v>5894441.9622992324</c:v>
                </c:pt>
                <c:pt idx="89">
                  <c:v>5925393.429271874</c:v>
                </c:pt>
                <c:pt idx="90">
                  <c:v>5955858.8668362182</c:v>
                </c:pt>
                <c:pt idx="91">
                  <c:v>5985845.3416074282</c:v>
                </c:pt>
                <c:pt idx="92">
                  <c:v>6015359.8049120838</c:v>
                </c:pt>
                <c:pt idx="93">
                  <c:v>6044409.0941449031</c:v>
                </c:pt>
                <c:pt idx="94">
                  <c:v>6072999.9341715304</c:v>
                </c:pt>
                <c:pt idx="95">
                  <c:v>6101138.938769836</c:v>
                </c:pt>
                <c:pt idx="96">
                  <c:v>6128832.6121043805</c:v>
                </c:pt>
                <c:pt idx="97">
                  <c:v>6156087.350227572</c:v>
                </c:pt>
                <c:pt idx="98">
                  <c:v>6182909.4426034242</c:v>
                </c:pt>
                <c:pt idx="99">
                  <c:v>6209305.0736483112</c:v>
                </c:pt>
                <c:pt idx="100">
                  <c:v>6235280.3242852073</c:v>
                </c:pt>
                <c:pt idx="101">
                  <c:v>6260841.173507126</c:v>
                </c:pt>
                <c:pt idx="102">
                  <c:v>6285993.4999468513</c:v>
                </c:pt>
                <c:pt idx="103">
                  <c:v>6310743.0834492538</c:v>
                </c:pt>
                <c:pt idx="104">
                  <c:v>6335095.6066435557</c:v>
                </c:pt>
                <c:pt idx="105">
                  <c:v>6359056.6565132141</c:v>
                </c:pt>
                <c:pt idx="106">
                  <c:v>6382631.7259608991</c:v>
                </c:pt>
                <c:pt idx="107">
                  <c:v>6405826.2153663095</c:v>
                </c:pt>
                <c:pt idx="108">
                  <c:v>6428645.4341356661</c:v>
                </c:pt>
                <c:pt idx="109">
                  <c:v>6451094.6022401806</c:v>
                </c:pt>
                <c:pt idx="110">
                  <c:v>6473178.8517430238</c:v>
                </c:pt>
                <c:pt idx="111">
                  <c:v>6494903.228312796</c:v>
                </c:pt>
                <c:pt idx="112">
                  <c:v>6516272.6927224454</c:v>
                </c:pt>
                <c:pt idx="113">
                  <c:v>6537292.1223331802</c:v>
                </c:pt>
                <c:pt idx="114">
                  <c:v>6557966.3125613872</c:v>
                </c:pt>
                <c:pt idx="115">
                  <c:v>6578299.9783288091</c:v>
                </c:pt>
                <c:pt idx="116">
                  <c:v>6598297.7554945871</c:v>
                </c:pt>
                <c:pt idx="117">
                  <c:v>6617964.2022690754</c:v>
                </c:pt>
                <c:pt idx="118">
                  <c:v>6637303.8006082661</c:v>
                </c:pt>
                <c:pt idx="119">
                  <c:v>6656320.9575893786</c:v>
                </c:pt>
                <c:pt idx="120">
                  <c:v>6675020.0067661721</c:v>
                </c:pt>
                <c:pt idx="121">
                  <c:v>6693405.2095046062</c:v>
                </c:pt>
                <c:pt idx="122">
                  <c:v>6711480.7562979329</c:v>
                </c:pt>
                <c:pt idx="123">
                  <c:v>6729250.7680615298</c:v>
                </c:pt>
                <c:pt idx="124">
                  <c:v>6746719.2974071112</c:v>
                </c:pt>
                <c:pt idx="125">
                  <c:v>6763890.3298964035</c:v>
                </c:pt>
                <c:pt idx="126">
                  <c:v>6780767.7852739803</c:v>
                </c:pt>
                <c:pt idx="127">
                  <c:v>6797355.518679576</c:v>
                </c:pt>
                <c:pt idx="128">
                  <c:v>6813657.3218398094</c:v>
                </c:pt>
                <c:pt idx="129">
                  <c:v>6829676.9242391028</c:v>
                </c:pt>
                <c:pt idx="130">
                  <c:v>6845417.9942705445</c:v>
                </c:pt>
                <c:pt idx="131">
                  <c:v>6860884.1403660886</c:v>
                </c:pt>
                <c:pt idx="132">
                  <c:v>6876078.9121066127</c:v>
                </c:pt>
                <c:pt idx="133">
                  <c:v>6891005.8013122138</c:v>
                </c:pt>
                <c:pt idx="134">
                  <c:v>6905668.2431122363</c:v>
                </c:pt>
                <c:pt idx="135">
                  <c:v>6920069.6169960946</c:v>
                </c:pt>
                <c:pt idx="136">
                  <c:v>6934213.2478442378</c:v>
                </c:pt>
                <c:pt idx="137">
                  <c:v>6948102.4069402143</c:v>
                </c:pt>
                <c:pt idx="138">
                  <c:v>6961740.3129636068</c:v>
                </c:pt>
                <c:pt idx="139">
                  <c:v>6975130.1329643019</c:v>
                </c:pt>
                <c:pt idx="140">
                  <c:v>6988274.9833181351</c:v>
                </c:pt>
                <c:pt idx="141">
                  <c:v>7001177.930664517</c:v>
                </c:pt>
                <c:pt idx="142">
                  <c:v>7013841.992825862</c:v>
                </c:pt>
                <c:pt idx="143">
                  <c:v>7026270.1397095285</c:v>
                </c:pt>
                <c:pt idx="144">
                  <c:v>7038465.2941921297</c:v>
                </c:pt>
                <c:pt idx="145">
                  <c:v>7050430.3329868633</c:v>
                </c:pt>
                <c:pt idx="146">
                  <c:v>7062168.087493863</c:v>
                </c:pt>
                <c:pt idx="147">
                  <c:v>7073681.3446339499</c:v>
                </c:pt>
                <c:pt idx="148">
                  <c:v>7084972.8476660978</c:v>
                </c:pt>
                <c:pt idx="149">
                  <c:v>7096045.2969888765</c:v>
                </c:pt>
                <c:pt idx="150">
                  <c:v>7106901.350926064</c:v>
                </c:pt>
                <c:pt idx="151">
                  <c:v>7117543.6264968179</c:v>
                </c:pt>
                <c:pt idx="152">
                  <c:v>7127974.7001706995</c:v>
                </c:pt>
                <c:pt idx="153">
                  <c:v>7138197.1086076088</c:v>
                </c:pt>
                <c:pt idx="154">
                  <c:v>7148213.3493832331</c:v>
                </c:pt>
                <c:pt idx="155">
                  <c:v>7158025.8817000706</c:v>
                </c:pt>
                <c:pt idx="156">
                  <c:v>7167637.1270841733</c:v>
                </c:pt>
                <c:pt idx="157">
                  <c:v>7177049.4700684436</c:v>
                </c:pt>
                <c:pt idx="158">
                  <c:v>7186265.2588618491</c:v>
                </c:pt>
                <c:pt idx="159">
                  <c:v>7195286.806005735</c:v>
                </c:pt>
                <c:pt idx="160">
                  <c:v>7204116.3890168667</c:v>
                </c:pt>
                <c:pt idx="161">
                  <c:v>7212756.2510177083</c:v>
                </c:pt>
                <c:pt idx="162">
                  <c:v>7221208.60135426</c:v>
                </c:pt>
                <c:pt idx="163">
                  <c:v>7229475.616201425</c:v>
                </c:pt>
                <c:pt idx="164">
                  <c:v>7237559.4391564243</c:v>
                </c:pt>
                <c:pt idx="165">
                  <c:v>7245462.1818204168</c:v>
                </c:pt>
                <c:pt idx="166">
                  <c:v>7253185.9243684988</c:v>
                </c:pt>
                <c:pt idx="167">
                  <c:v>7260732.7161083557</c:v>
                </c:pt>
                <c:pt idx="168">
                  <c:v>7268104.5760278739</c:v>
                </c:pt>
                <c:pt idx="169">
                  <c:v>7275303.4933318254</c:v>
                </c:pt>
                <c:pt idx="170">
                  <c:v>7282331.4279679172</c:v>
                </c:pt>
                <c:pt idx="171">
                  <c:v>7289190.3111422583</c:v>
                </c:pt>
                <c:pt idx="172">
                  <c:v>7295882.0458249189</c:v>
                </c:pt>
                <c:pt idx="173">
                  <c:v>7302408.5072451457</c:v>
                </c:pt>
                <c:pt idx="174">
                  <c:v>7308771.5433770251</c:v>
                </c:pt>
                <c:pt idx="175">
                  <c:v>7314972.9754152466</c:v>
                </c:pt>
                <c:pt idx="176">
                  <c:v>7321014.5982419327</c:v>
                </c:pt>
                <c:pt idx="177">
                  <c:v>7326898.1808836926</c:v>
                </c:pt>
                <c:pt idx="178">
                  <c:v>7332625.4669601806</c:v>
                </c:pt>
                <c:pt idx="179">
                  <c:v>7338198.1751234345</c:v>
                </c:pt>
                <c:pt idx="180">
                  <c:v>7343617.9994888939</c:v>
                </c:pt>
                <c:pt idx="181">
                  <c:v>7348886.610057611</c:v>
                </c:pt>
                <c:pt idx="182">
                  <c:v>7354005.6531306431</c:v>
                </c:pt>
                <c:pt idx="183">
                  <c:v>7358976.7517148219</c:v>
                </c:pt>
                <c:pt idx="184">
                  <c:v>7363801.5059209298</c:v>
                </c:pt>
                <c:pt idx="185">
                  <c:v>7368481.493354097</c:v>
                </c:pt>
                <c:pt idx="186">
                  <c:v>7373018.2694963962</c:v>
                </c:pt>
                <c:pt idx="187">
                  <c:v>7377413.3680820558</c:v>
                </c:pt>
                <c:pt idx="188">
                  <c:v>7381668.3014656343</c:v>
                </c:pt>
                <c:pt idx="189">
                  <c:v>7385784.5609826371</c:v>
                </c:pt>
                <c:pt idx="190">
                  <c:v>7389763.6173034944</c:v>
                </c:pt>
                <c:pt idx="191">
                  <c:v>7393606.920780573</c:v>
                </c:pt>
                <c:pt idx="192">
                  <c:v>7397315.9017883986</c:v>
                </c:pt>
                <c:pt idx="193">
                  <c:v>7400891.9710574355</c:v>
                </c:pt>
                <c:pt idx="194">
                  <c:v>7404336.5200015828</c:v>
                </c:pt>
                <c:pt idx="195">
                  <c:v>7407650.9210389778</c:v>
                </c:pt>
                <c:pt idx="196">
                  <c:v>7410836.5279072262</c:v>
                </c:pt>
                <c:pt idx="197">
                  <c:v>7413894.6759720407</c:v>
                </c:pt>
                <c:pt idx="198">
                  <c:v>7416826.682530297</c:v>
                </c:pt>
                <c:pt idx="199">
                  <c:v>7419633.8471074197</c:v>
                </c:pt>
                <c:pt idx="200">
                  <c:v>7422317.451748753</c:v>
                </c:pt>
                <c:pt idx="201">
                  <c:v>7424878.7613057978</c:v>
                </c:pt>
                <c:pt idx="202">
                  <c:v>7427319.0237167906</c:v>
                </c:pt>
                <c:pt idx="203">
                  <c:v>7429639.4702818934</c:v>
                </c:pt>
                <c:pt idx="204">
                  <c:v>7431841.3159336559</c:v>
                </c:pt>
                <c:pt idx="205">
                  <c:v>7433925.759501813</c:v>
                </c:pt>
                <c:pt idx="206">
                  <c:v>7435893.9839734975</c:v>
                </c:pt>
                <c:pt idx="207">
                  <c:v>7437747.1567484569</c:v>
                </c:pt>
                <c:pt idx="208">
                  <c:v>7439486.4298894946</c:v>
                </c:pt>
                <c:pt idx="209">
                  <c:v>7441112.9403681755</c:v>
                </c:pt>
                <c:pt idx="210">
                  <c:v>7442627.8103061728</c:v>
                </c:pt>
                <c:pt idx="211">
                  <c:v>7444032.1472118646</c:v>
                </c:pt>
                <c:pt idx="212">
                  <c:v>7445327.0442127716</c:v>
                </c:pt>
                <c:pt idx="213">
                  <c:v>7446513.5802834909</c:v>
                </c:pt>
                <c:pt idx="214">
                  <c:v>7447592.8204695638</c:v>
                </c:pt>
                <c:pt idx="215">
                  <c:v>7448565.8161073383</c:v>
                </c:pt>
                <c:pt idx="216">
                  <c:v>7449433.6050393097</c:v>
                </c:pt>
                <c:pt idx="217">
                  <c:v>7450197.2118262872</c:v>
                </c:pt>
                <c:pt idx="218">
                  <c:v>7450857.6479547843</c:v>
                </c:pt>
                <c:pt idx="219">
                  <c:v>7451415.9120414276</c:v>
                </c:pt>
                <c:pt idx="220">
                  <c:v>7451872.9900331013</c:v>
                </c:pt>
                <c:pt idx="221">
                  <c:v>7452229.8554037753</c:v>
                </c:pt>
                <c:pt idx="222">
                  <c:v>7452487.469347531</c:v>
                </c:pt>
                <c:pt idx="223">
                  <c:v>7452646.7809682284</c:v>
                </c:pt>
                <c:pt idx="224">
                  <c:v>7452708.727465881</c:v>
                </c:pt>
                <c:pt idx="225">
                  <c:v>7452674.2343193013</c:v>
                </c:pt>
                <c:pt idx="226">
                  <c:v>7452544.2154658083</c:v>
                </c:pt>
                <c:pt idx="227">
                  <c:v>7452319.573477665</c:v>
                </c:pt>
                <c:pt idx="228">
                  <c:v>7452001.1997351348</c:v>
                </c:pt>
                <c:pt idx="229">
                  <c:v>7451589.9745966662</c:v>
                </c:pt>
                <c:pt idx="230">
                  <c:v>7451086.7675661538</c:v>
                </c:pt>
                <c:pt idx="231">
                  <c:v>7450492.4374567904</c:v>
                </c:pt>
                <c:pt idx="232">
                  <c:v>7449807.8325524889</c:v>
                </c:pt>
                <c:pt idx="233">
                  <c:v>7449033.790766269</c:v>
                </c:pt>
                <c:pt idx="234">
                  <c:v>7448171.1397957243</c:v>
                </c:pt>
                <c:pt idx="235">
                  <c:v>7447220.6972760204</c:v>
                </c:pt>
                <c:pt idx="236">
                  <c:v>7446183.2709298972</c:v>
                </c:pt>
                <c:pt idx="237">
                  <c:v>7445059.6587152872</c:v>
                </c:pt>
                <c:pt idx="238">
                  <c:v>7443850.6489704065</c:v>
                </c:pt>
                <c:pt idx="239">
                  <c:v>7442557.0205559861</c:v>
                </c:pt>
                <c:pt idx="240">
                  <c:v>7441179.5429953374</c:v>
                </c:pt>
                <c:pt idx="241">
                  <c:v>7439718.9766118899</c:v>
                </c:pt>
                <c:pt idx="242">
                  <c:v>7438176.0726643261</c:v>
                </c:pt>
                <c:pt idx="243">
                  <c:v>7436551.5734794177</c:v>
                </c:pt>
                <c:pt idx="244">
                  <c:v>7434846.2125826124</c:v>
                </c:pt>
                <c:pt idx="245">
                  <c:v>7433060.7148261759</c:v>
                </c:pt>
                <c:pt idx="246">
                  <c:v>7431195.7965154722</c:v>
                </c:pt>
                <c:pt idx="247">
                  <c:v>7429252.1655328255</c:v>
                </c:pt>
                <c:pt idx="248">
                  <c:v>7427230.5214593019</c:v>
                </c:pt>
                <c:pt idx="249">
                  <c:v>7425131.5556945764</c:v>
                </c:pt>
                <c:pt idx="250">
                  <c:v>7422955.9515745044</c:v>
                </c:pt>
                <c:pt idx="251">
                  <c:v>7420704.384487018</c:v>
                </c:pt>
                <c:pt idx="252">
                  <c:v>7418377.5219857972</c:v>
                </c:pt>
                <c:pt idx="253">
                  <c:v>7415976.0239021182</c:v>
                </c:pt>
                <c:pt idx="254">
                  <c:v>7413500.5424549095</c:v>
                </c:pt>
                <c:pt idx="255">
                  <c:v>7410951.7223588023</c:v>
                </c:pt>
                <c:pt idx="256">
                  <c:v>7408330.2009304818</c:v>
                </c:pt>
                <c:pt idx="257">
                  <c:v>7405636.6081932765</c:v>
                </c:pt>
                <c:pt idx="258">
                  <c:v>7402871.5669799093</c:v>
                </c:pt>
                <c:pt idx="259">
                  <c:v>7400035.6930335797</c:v>
                </c:pt>
                <c:pt idx="260">
                  <c:v>7397129.5951074865</c:v>
                </c:pt>
                <c:pt idx="261">
                  <c:v>7394153.8750625085</c:v>
                </c:pt>
                <c:pt idx="262">
                  <c:v>7391109.1279633492</c:v>
                </c:pt>
                <c:pt idx="263">
                  <c:v>7387995.9421732631</c:v>
                </c:pt>
                <c:pt idx="264">
                  <c:v>7384814.8994469531</c:v>
                </c:pt>
                <c:pt idx="265">
                  <c:v>7381566.5750221238</c:v>
                </c:pt>
                <c:pt idx="266">
                  <c:v>7378251.5377095118</c:v>
                </c:pt>
                <c:pt idx="267">
                  <c:v>7374870.3499813471</c:v>
                </c:pt>
                <c:pt idx="268">
                  <c:v>7371423.5680586006</c:v>
                </c:pt>
                <c:pt idx="269">
                  <c:v>7367911.7419965025</c:v>
                </c:pt>
                <c:pt idx="270">
                  <c:v>7364335.4157690816</c:v>
                </c:pt>
                <c:pt idx="271">
                  <c:v>7360695.1273517683</c:v>
                </c:pt>
                <c:pt idx="272">
                  <c:v>7356991.4088033419</c:v>
                </c:pt>
                <c:pt idx="273">
                  <c:v>7353224.7863460407</c:v>
                </c:pt>
                <c:pt idx="274">
                  <c:v>7349395.7804445643</c:v>
                </c:pt>
                <c:pt idx="275">
                  <c:v>7345504.9058839753</c:v>
                </c:pt>
                <c:pt idx="276">
                  <c:v>7341552.6718458775</c:v>
                </c:pt>
                <c:pt idx="277">
                  <c:v>7337539.5819841735</c:v>
                </c:pt>
                <c:pt idx="278">
                  <c:v>7333466.1344987061</c:v>
                </c:pt>
                <c:pt idx="279">
                  <c:v>7329332.8222084083</c:v>
                </c:pt>
                <c:pt idx="280">
                  <c:v>7325140.1326230392</c:v>
                </c:pt>
                <c:pt idx="281">
                  <c:v>7320888.548013771</c:v>
                </c:pt>
                <c:pt idx="282">
                  <c:v>7316578.5454827677</c:v>
                </c:pt>
                <c:pt idx="283">
                  <c:v>7312210.5970315058</c:v>
                </c:pt>
                <c:pt idx="284">
                  <c:v>7307785.169628242</c:v>
                </c:pt>
                <c:pt idx="285">
                  <c:v>7303302.7252742741</c:v>
                </c:pt>
                <c:pt idx="286">
                  <c:v>7298763.7210692186</c:v>
                </c:pt>
                <c:pt idx="287">
                  <c:v>7294168.6092752405</c:v>
                </c:pt>
                <c:pt idx="288">
                  <c:v>7289517.8373803236</c:v>
                </c:pt>
                <c:pt idx="289">
                  <c:v>7284811.8481605854</c:v>
                </c:pt>
                <c:pt idx="290">
                  <c:v>7280051.0797415394</c:v>
                </c:pt>
                <c:pt idx="291">
                  <c:v>7275235.9656585008</c:v>
                </c:pt>
                <c:pt idx="292">
                  <c:v>7270366.9349160343</c:v>
                </c:pt>
                <c:pt idx="293">
                  <c:v>7265444.4120464493</c:v>
                </c:pt>
                <c:pt idx="294">
                  <c:v>7260468.8171674311</c:v>
                </c:pt>
                <c:pt idx="295">
                  <c:v>7255440.5660389755</c:v>
                </c:pt>
                <c:pt idx="296">
                  <c:v>7250360.0701189563</c:v>
                </c:pt>
                <c:pt idx="297">
                  <c:v>7245227.7366184443</c:v>
                </c:pt>
                <c:pt idx="298">
                  <c:v>7240043.9685557727</c:v>
                </c:pt>
                <c:pt idx="299">
                  <c:v>7234809.1648099795</c:v>
                </c:pt>
                <c:pt idx="300">
                  <c:v>7229523.7201734576</c:v>
                </c:pt>
                <c:pt idx="301">
                  <c:v>7224188.0254035722</c:v>
                </c:pt>
                <c:pt idx="302">
                  <c:v>7218802.4672737531</c:v>
                </c:pt>
                <c:pt idx="303">
                  <c:v>7213367.4286238905</c:v>
                </c:pt>
                <c:pt idx="304">
                  <c:v>7207883.2884096187</c:v>
                </c:pt>
                <c:pt idx="305">
                  <c:v>7202350.4217511415</c:v>
                </c:pt>
                <c:pt idx="306">
                  <c:v>7196769.1999813002</c:v>
                </c:pt>
                <c:pt idx="307">
                  <c:v>7191139.9906929284</c:v>
                </c:pt>
                <c:pt idx="308">
                  <c:v>7185463.1577853449</c:v>
                </c:pt>
                <c:pt idx="309">
                  <c:v>7179739.0615103859</c:v>
                </c:pt>
                <c:pt idx="310">
                  <c:v>7173968.058517633</c:v>
                </c:pt>
                <c:pt idx="311">
                  <c:v>7168150.5018989891</c:v>
                </c:pt>
                <c:pt idx="312">
                  <c:v>7162286.7412325777</c:v>
                </c:pt>
                <c:pt idx="313">
                  <c:v>7156377.1226261035</c:v>
                </c:pt>
                <c:pt idx="314">
                  <c:v>7150421.9887594748</c:v>
                </c:pt>
                <c:pt idx="315">
                  <c:v>7144421.6789267287</c:v>
                </c:pt>
                <c:pt idx="316">
                  <c:v>7138376.5290776975</c:v>
                </c:pt>
                <c:pt idx="317">
                  <c:v>7132286.87185858</c:v>
                </c:pt>
                <c:pt idx="318">
                  <c:v>7126153.0366522912</c:v>
                </c:pt>
                <c:pt idx="319">
                  <c:v>7119975.3496180996</c:v>
                </c:pt>
                <c:pt idx="320">
                  <c:v>7113754.1337306835</c:v>
                </c:pt>
                <c:pt idx="321">
                  <c:v>7107489.7088186275</c:v>
                </c:pt>
                <c:pt idx="322">
                  <c:v>7101182.3916024007</c:v>
                </c:pt>
                <c:pt idx="323">
                  <c:v>7094832.495731771</c:v>
                </c:pt>
                <c:pt idx="324">
                  <c:v>7088440.3318227436</c:v>
                </c:pt>
                <c:pt idx="325">
                  <c:v>7082006.207493756</c:v>
                </c:pt>
                <c:pt idx="326">
                  <c:v>7075530.4274017271</c:v>
                </c:pt>
                <c:pt idx="327">
                  <c:v>7069013.2932771444</c:v>
                </c:pt>
                <c:pt idx="328">
                  <c:v>7062455.103959132</c:v>
                </c:pt>
                <c:pt idx="329">
                  <c:v>7055856.1554295849</c:v>
                </c:pt>
                <c:pt idx="330">
                  <c:v>7049216.7408471871</c:v>
                </c:pt>
                <c:pt idx="331">
                  <c:v>7042537.150580639</c:v>
                </c:pt>
                <c:pt idx="332">
                  <c:v>7035817.6722416617</c:v>
                </c:pt>
                <c:pt idx="333">
                  <c:v>7029058.5907174014</c:v>
                </c:pt>
                <c:pt idx="334">
                  <c:v>7022260.1882023998</c:v>
                </c:pt>
                <c:pt idx="335">
                  <c:v>7015422.7442302108</c:v>
                </c:pt>
                <c:pt idx="336">
                  <c:v>7008546.5357044265</c:v>
                </c:pt>
                <c:pt idx="337">
                  <c:v>7001631.836929379</c:v>
                </c:pt>
                <c:pt idx="338">
                  <c:v>6994678.9196403399</c:v>
                </c:pt>
                <c:pt idx="339">
                  <c:v>6987688.0530335102</c:v>
                </c:pt>
                <c:pt idx="340">
                  <c:v>6980659.5037952326</c:v>
                </c:pt>
                <c:pt idx="341">
                  <c:v>6973593.5361311268</c:v>
                </c:pt>
                <c:pt idx="342">
                  <c:v>6966490.4117946867</c:v>
                </c:pt>
                <c:pt idx="343">
                  <c:v>6959350.3901154008</c:v>
                </c:pt>
                <c:pt idx="344">
                  <c:v>6952173.7280267999</c:v>
                </c:pt>
                <c:pt idx="345">
                  <c:v>6944960.6800936628</c:v>
                </c:pt>
                <c:pt idx="346">
                  <c:v>6937711.4985393025</c:v>
                </c:pt>
                <c:pt idx="347">
                  <c:v>6930426.4332721215</c:v>
                </c:pt>
                <c:pt idx="348">
                  <c:v>6923105.7319120504</c:v>
                </c:pt>
                <c:pt idx="349">
                  <c:v>6915749.6398165841</c:v>
                </c:pt>
                <c:pt idx="350">
                  <c:v>6908358.4001062438</c:v>
                </c:pt>
                <c:pt idx="351">
                  <c:v>6900932.2536900677</c:v>
                </c:pt>
                <c:pt idx="352">
                  <c:v>6893471.4392904602</c:v>
                </c:pt>
                <c:pt idx="353">
                  <c:v>6885976.193467848</c:v>
                </c:pt>
                <c:pt idx="354">
                  <c:v>6878446.750644967</c:v>
                </c:pt>
                <c:pt idx="355">
                  <c:v>6870883.3431307804</c:v>
                </c:pt>
                <c:pt idx="356">
                  <c:v>6863286.2011442576</c:v>
                </c:pt>
                <c:pt idx="357">
                  <c:v>6855655.5528374892</c:v>
                </c:pt>
                <c:pt idx="358">
                  <c:v>6847991.6243189499</c:v>
                </c:pt>
                <c:pt idx="359">
                  <c:v>6840294.6396760494</c:v>
                </c:pt>
                <c:pt idx="360">
                  <c:v>6832564.8209975921</c:v>
                </c:pt>
                <c:pt idx="361">
                  <c:v>6824802.3883959111</c:v>
                </c:pt>
                <c:pt idx="362">
                  <c:v>6817007.5600286853</c:v>
                </c:pt>
                <c:pt idx="363">
                  <c:v>6809180.5521205328</c:v>
                </c:pt>
                <c:pt idx="364">
                  <c:v>6801321.5789840408</c:v>
                </c:pt>
                <c:pt idx="365">
                  <c:v>6793430.8530412018</c:v>
                </c:pt>
                <c:pt idx="366">
                  <c:v>6785508.5848436672</c:v>
                </c:pt>
                <c:pt idx="367">
                  <c:v>6777554.9830933399</c:v>
                </c:pt>
                <c:pt idx="368">
                  <c:v>6769570.2546626944</c:v>
                </c:pt>
                <c:pt idx="369">
                  <c:v>6761554.6046144534</c:v>
                </c:pt>
                <c:pt idx="370">
                  <c:v>6753508.236221347</c:v>
                </c:pt>
                <c:pt idx="371">
                  <c:v>6745431.3509855736</c:v>
                </c:pt>
                <c:pt idx="372">
                  <c:v>6737324.1486578211</c:v>
                </c:pt>
                <c:pt idx="373">
                  <c:v>6729186.82725624</c:v>
                </c:pt>
                <c:pt idx="374">
                  <c:v>6721019.583085075</c:v>
                </c:pt>
                <c:pt idx="375">
                  <c:v>6712822.6107531041</c:v>
                </c:pt>
                <c:pt idx="376">
                  <c:v>6704596.1031917855</c:v>
                </c:pt>
                <c:pt idx="377">
                  <c:v>6696340.2516732607</c:v>
                </c:pt>
                <c:pt idx="378">
                  <c:v>6688055.2458280195</c:v>
                </c:pt>
                <c:pt idx="379">
                  <c:v>6679741.2736624423</c:v>
                </c:pt>
                <c:pt idx="380">
                  <c:v>6671398.5215760283</c:v>
                </c:pt>
                <c:pt idx="381">
                  <c:v>6663027.1743784901</c:v>
                </c:pt>
                <c:pt idx="382">
                  <c:v>6654627.4153065402</c:v>
                </c:pt>
                <c:pt idx="383">
                  <c:v>6646199.4260406103</c:v>
                </c:pt>
                <c:pt idx="384">
                  <c:v>6637743.3867211938</c:v>
                </c:pt>
                <c:pt idx="385">
                  <c:v>6629259.4759650249</c:v>
                </c:pt>
                <c:pt idx="386">
                  <c:v>6620747.8708811887</c:v>
                </c:pt>
                <c:pt idx="387">
                  <c:v>6612208.747086823</c:v>
                </c:pt>
                <c:pt idx="388">
                  <c:v>6603642.2787228711</c:v>
                </c:pt>
                <c:pt idx="389">
                  <c:v>6595048.6384693328</c:v>
                </c:pt>
                <c:pt idx="390">
                  <c:v>6586427.9975604862</c:v>
                </c:pt>
                <c:pt idx="391">
                  <c:v>6577780.5258002225</c:v>
                </c:pt>
                <c:pt idx="392">
                  <c:v>6569106.3915764019</c:v>
                </c:pt>
                <c:pt idx="393">
                  <c:v>6560405.7618759796</c:v>
                </c:pt>
                <c:pt idx="394">
                  <c:v>6551678.8022991754</c:v>
                </c:pt>
                <c:pt idx="395">
                  <c:v>6542925.6770739257</c:v>
                </c:pt>
                <c:pt idx="396">
                  <c:v>6534146.5490700528</c:v>
                </c:pt>
                <c:pt idx="397">
                  <c:v>6525341.5798130091</c:v>
                </c:pt>
                <c:pt idx="398">
                  <c:v>6516510.9294979256</c:v>
                </c:pt>
                <c:pt idx="399">
                  <c:v>6507654.7570030447</c:v>
                </c:pt>
                <c:pt idx="400">
                  <c:v>6498773.219903199</c:v>
                </c:pt>
                <c:pt idx="401">
                  <c:v>6489866.474483259</c:v>
                </c:pt>
                <c:pt idx="402">
                  <c:v>6480934.6757509075</c:v>
                </c:pt>
                <c:pt idx="403">
                  <c:v>6471977.9774500187</c:v>
                </c:pt>
                <c:pt idx="404">
                  <c:v>6462996.5320731942</c:v>
                </c:pt>
                <c:pt idx="405">
                  <c:v>6453990.4908744674</c:v>
                </c:pt>
                <c:pt idx="406">
                  <c:v>6444960.0038818885</c:v>
                </c:pt>
                <c:pt idx="407">
                  <c:v>6435905.2199097537</c:v>
                </c:pt>
                <c:pt idx="408">
                  <c:v>6426826.286570929</c:v>
                </c:pt>
                <c:pt idx="409">
                  <c:v>6417723.3502888419</c:v>
                </c:pt>
                <c:pt idx="410">
                  <c:v>6408596.55630932</c:v>
                </c:pt>
                <c:pt idx="411">
                  <c:v>6399446.0487125777</c:v>
                </c:pt>
                <c:pt idx="412">
                  <c:v>6390271.9704245757</c:v>
                </c:pt>
                <c:pt idx="413">
                  <c:v>6381074.4632286839</c:v>
                </c:pt>
                <c:pt idx="414">
                  <c:v>6371853.6677770261</c:v>
                </c:pt>
                <c:pt idx="415">
                  <c:v>6362609.7236017212</c:v>
                </c:pt>
                <c:pt idx="416">
                  <c:v>6353342.7691257875</c:v>
                </c:pt>
                <c:pt idx="417">
                  <c:v>6344052.941674266</c:v>
                </c:pt>
                <c:pt idx="418">
                  <c:v>6334740.3774851095</c:v>
                </c:pt>
                <c:pt idx="419">
                  <c:v>6325405.2117196694</c:v>
                </c:pt>
                <c:pt idx="420">
                  <c:v>6316047.5784734525</c:v>
                </c:pt>
                <c:pt idx="421">
                  <c:v>6306667.6107864361</c:v>
                </c:pt>
                <c:pt idx="422">
                  <c:v>6297265.4406535644</c:v>
                </c:pt>
                <c:pt idx="423">
                  <c:v>6287841.1990347933</c:v>
                </c:pt>
                <c:pt idx="424">
                  <c:v>6278395.015865244</c:v>
                </c:pt>
                <c:pt idx="425">
                  <c:v>6268927.0200651605</c:v>
                </c:pt>
                <c:pt idx="426">
                  <c:v>6259437.3395497743</c:v>
                </c:pt>
                <c:pt idx="427">
                  <c:v>6249926.1012391057</c:v>
                </c:pt>
                <c:pt idx="428">
                  <c:v>6240393.4310674835</c:v>
                </c:pt>
                <c:pt idx="429">
                  <c:v>6230839.4539931007</c:v>
                </c:pt>
                <c:pt idx="430">
                  <c:v>6221264.2940074671</c:v>
                </c:pt>
                <c:pt idx="431">
                  <c:v>6211668.0741447043</c:v>
                </c:pt>
                <c:pt idx="432">
                  <c:v>6202050.9164905958</c:v>
                </c:pt>
                <c:pt idx="433">
                  <c:v>6192412.9421919584</c:v>
                </c:pt>
                <c:pt idx="434">
                  <c:v>6182754.271465281</c:v>
                </c:pt>
                <c:pt idx="435">
                  <c:v>6173075.0236059334</c:v>
                </c:pt>
                <c:pt idx="436">
                  <c:v>6163375.3169967085</c:v>
                </c:pt>
                <c:pt idx="437">
                  <c:v>6153655.2691165991</c:v>
                </c:pt>
                <c:pt idx="438">
                  <c:v>6143914.9965494089</c:v>
                </c:pt>
                <c:pt idx="439">
                  <c:v>6134154.6149921454</c:v>
                </c:pt>
                <c:pt idx="440">
                  <c:v>6124374.2392634768</c:v>
                </c:pt>
                <c:pt idx="441">
                  <c:v>6114573.9833120424</c:v>
                </c:pt>
                <c:pt idx="442">
                  <c:v>6104753.9602245968</c:v>
                </c:pt>
                <c:pt idx="443">
                  <c:v>6094914.2822341509</c:v>
                </c:pt>
                <c:pt idx="444">
                  <c:v>6085055.0607279465</c:v>
                </c:pt>
                <c:pt idx="445">
                  <c:v>6075176.406255411</c:v>
                </c:pt>
                <c:pt idx="446">
                  <c:v>6065278.4285360463</c:v>
                </c:pt>
                <c:pt idx="447">
                  <c:v>6055361.2364671174</c:v>
                </c:pt>
                <c:pt idx="448">
                  <c:v>6045424.9381313231</c:v>
                </c:pt>
                <c:pt idx="449">
                  <c:v>6035469.6408044174</c:v>
                </c:pt>
                <c:pt idx="450">
                  <c:v>6025495.4509626087</c:v>
                </c:pt>
                <c:pt idx="451">
                  <c:v>6015502.4742900804</c:v>
                </c:pt>
                <c:pt idx="452">
                  <c:v>6005490.8156862408</c:v>
                </c:pt>
                <c:pt idx="453">
                  <c:v>5995460.5792730935</c:v>
                </c:pt>
                <c:pt idx="454">
                  <c:v>5985411.8684022315</c:v>
                </c:pt>
                <c:pt idx="455">
                  <c:v>5975344.7856619935</c:v>
                </c:pt>
                <c:pt idx="456">
                  <c:v>5965259.4328846205</c:v>
                </c:pt>
                <c:pt idx="457">
                  <c:v>5955155.9111529719</c:v>
                </c:pt>
                <c:pt idx="458">
                  <c:v>5945034.3208074681</c:v>
                </c:pt>
                <c:pt idx="459">
                  <c:v>5934894.7614529878</c:v>
                </c:pt>
                <c:pt idx="460">
                  <c:v>5924737.3319653478</c:v>
                </c:pt>
                <c:pt idx="461">
                  <c:v>5914562.1304981634</c:v>
                </c:pt>
                <c:pt idx="462">
                  <c:v>5904369.2544893175</c:v>
                </c:pt>
                <c:pt idx="463">
                  <c:v>5894158.8006674163</c:v>
                </c:pt>
                <c:pt idx="464">
                  <c:v>5883930.8650582656</c:v>
                </c:pt>
                <c:pt idx="465">
                  <c:v>5873685.5429912396</c:v>
                </c:pt>
              </c:numCache>
            </c:numRef>
          </c:yVal>
          <c:smooth val="1"/>
        </c:ser>
        <c:ser>
          <c:idx val="1"/>
          <c:order val="3"/>
          <c:tx>
            <c:v>EVSI @ optimal SS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xVal>
            <c:numRef>
              <c:f>'VOI Plots'!$A$43:$A$44</c:f>
              <c:numCache>
                <c:formatCode>#,##0</c:formatCode>
                <c:ptCount val="2"/>
                <c:pt idx="0" formatCode="General">
                  <c:v>0</c:v>
                </c:pt>
                <c:pt idx="1">
                  <c:v>1245</c:v>
                </c:pt>
              </c:numCache>
            </c:numRef>
          </c:xVal>
          <c:yVal>
            <c:numRef>
              <c:f>'VOI Plots'!$B$43:$B$44</c:f>
              <c:numCache>
                <c:formatCode>#,##0</c:formatCode>
                <c:ptCount val="2"/>
                <c:pt idx="0">
                  <c:v>11587708.727465881</c:v>
                </c:pt>
                <c:pt idx="1">
                  <c:v>11587708.727465881</c:v>
                </c:pt>
              </c:numCache>
            </c:numRef>
          </c:yVal>
          <c:smooth val="1"/>
        </c:ser>
        <c:ser>
          <c:idx val="5"/>
          <c:order val="4"/>
          <c:tx>
            <c:v>TC @ Optimal SS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xVal>
            <c:numRef>
              <c:f>'VOI Plots'!$A$43:$A$44</c:f>
              <c:numCache>
                <c:formatCode>#,##0</c:formatCode>
                <c:ptCount val="2"/>
                <c:pt idx="0" formatCode="General">
                  <c:v>0</c:v>
                </c:pt>
                <c:pt idx="1">
                  <c:v>1245</c:v>
                </c:pt>
              </c:numCache>
            </c:numRef>
          </c:xVal>
          <c:yVal>
            <c:numRef>
              <c:f>'VOI Plots'!$C$43:$C$44</c:f>
              <c:numCache>
                <c:formatCode>#,##0</c:formatCode>
                <c:ptCount val="2"/>
                <c:pt idx="0">
                  <c:v>4135000</c:v>
                </c:pt>
                <c:pt idx="1">
                  <c:v>4135000</c:v>
                </c:pt>
              </c:numCache>
            </c:numRef>
          </c:yVal>
          <c:smooth val="1"/>
        </c:ser>
        <c:ser>
          <c:idx val="6"/>
          <c:order val="5"/>
          <c:tx>
            <c:v>ENG @ Optimal SS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xVal>
            <c:numRef>
              <c:f>'VOI Plots'!$A$43:$A$44</c:f>
              <c:numCache>
                <c:formatCode>#,##0</c:formatCode>
                <c:ptCount val="2"/>
                <c:pt idx="0" formatCode="General">
                  <c:v>0</c:v>
                </c:pt>
                <c:pt idx="1">
                  <c:v>1245</c:v>
                </c:pt>
              </c:numCache>
            </c:numRef>
          </c:xVal>
          <c:yVal>
            <c:numRef>
              <c:f>'VOI Plots'!$D$43:$D$44</c:f>
              <c:numCache>
                <c:formatCode>#,##0</c:formatCode>
                <c:ptCount val="2"/>
                <c:pt idx="0">
                  <c:v>7452708.727465881</c:v>
                </c:pt>
                <c:pt idx="1">
                  <c:v>7452708.727465881</c:v>
                </c:pt>
              </c:numCache>
            </c:numRef>
          </c:yVal>
          <c:smooth val="1"/>
        </c:ser>
        <c:ser>
          <c:idx val="2"/>
          <c:order val="6"/>
          <c:tx>
            <c:v>Optimal Sample Size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'VOI Plots'!$A$44:$A$45</c:f>
              <c:numCache>
                <c:formatCode>#,##0</c:formatCode>
                <c:ptCount val="2"/>
                <c:pt idx="0">
                  <c:v>1245</c:v>
                </c:pt>
                <c:pt idx="1">
                  <c:v>1245</c:v>
                </c:pt>
              </c:numCache>
            </c:numRef>
          </c:xVal>
          <c:yVal>
            <c:numRef>
              <c:f>'VOI Plots'!$B$44:$B$45</c:f>
              <c:numCache>
                <c:formatCode>General</c:formatCode>
                <c:ptCount val="2"/>
                <c:pt idx="0" formatCode="#,##0">
                  <c:v>11587708.727465881</c:v>
                </c:pt>
                <c:pt idx="1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9404648"/>
        <c:axId val="449405040"/>
      </c:scatterChart>
      <c:valAx>
        <c:axId val="449404648"/>
        <c:scaling>
          <c:orientation val="minMax"/>
          <c:max val="2500"/>
          <c:min val="0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405040"/>
        <c:crossesAt val="0"/>
        <c:crossBetween val="midCat"/>
        <c:minorUnit val="40.6"/>
      </c:valAx>
      <c:valAx>
        <c:axId val="449405040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404648"/>
        <c:crossesAt val="0"/>
        <c:crossBetween val="midCat"/>
        <c:minorUnit val="2002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139652108703804"/>
          <c:y val="4.3859649122807015E-2"/>
          <c:w val="0.6762477299033276"/>
          <c:h val="0.151316019708062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" r="0.750000000000003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53846153846308"/>
          <c:y val="0.10087765345121373"/>
          <c:w val="0.73076923076923073"/>
          <c:h val="0.7565803287746925"/>
        </c:manualLayout>
      </c:layout>
      <c:scatterChart>
        <c:scatterStyle val="smoothMarker"/>
        <c:varyColors val="0"/>
        <c:ser>
          <c:idx val="3"/>
          <c:order val="0"/>
          <c:tx>
            <c:v>EVSI</c:v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'VOI Plots'!$A$52:$A$517</c:f>
              <c:numCache>
                <c:formatCode>General</c:formatCode>
                <c:ptCount val="466"/>
                <c:pt idx="0">
                  <c:v>125</c:v>
                </c:pt>
                <c:pt idx="1">
                  <c:v>130</c:v>
                </c:pt>
                <c:pt idx="2">
                  <c:v>135</c:v>
                </c:pt>
                <c:pt idx="3">
                  <c:v>140</c:v>
                </c:pt>
                <c:pt idx="4">
                  <c:v>145</c:v>
                </c:pt>
                <c:pt idx="5">
                  <c:v>150</c:v>
                </c:pt>
                <c:pt idx="6">
                  <c:v>155</c:v>
                </c:pt>
                <c:pt idx="7">
                  <c:v>160</c:v>
                </c:pt>
                <c:pt idx="8">
                  <c:v>165</c:v>
                </c:pt>
                <c:pt idx="9">
                  <c:v>170</c:v>
                </c:pt>
                <c:pt idx="10">
                  <c:v>175</c:v>
                </c:pt>
                <c:pt idx="11">
                  <c:v>180</c:v>
                </c:pt>
                <c:pt idx="12">
                  <c:v>185</c:v>
                </c:pt>
                <c:pt idx="13">
                  <c:v>190</c:v>
                </c:pt>
                <c:pt idx="14">
                  <c:v>195</c:v>
                </c:pt>
                <c:pt idx="15">
                  <c:v>200</c:v>
                </c:pt>
                <c:pt idx="16">
                  <c:v>205</c:v>
                </c:pt>
                <c:pt idx="17">
                  <c:v>210</c:v>
                </c:pt>
                <c:pt idx="18">
                  <c:v>215</c:v>
                </c:pt>
                <c:pt idx="19">
                  <c:v>220</c:v>
                </c:pt>
                <c:pt idx="20">
                  <c:v>225</c:v>
                </c:pt>
                <c:pt idx="21">
                  <c:v>230</c:v>
                </c:pt>
                <c:pt idx="22">
                  <c:v>235</c:v>
                </c:pt>
                <c:pt idx="23">
                  <c:v>240</c:v>
                </c:pt>
                <c:pt idx="24">
                  <c:v>245</c:v>
                </c:pt>
                <c:pt idx="25">
                  <c:v>250</c:v>
                </c:pt>
                <c:pt idx="26">
                  <c:v>255</c:v>
                </c:pt>
                <c:pt idx="27">
                  <c:v>260</c:v>
                </c:pt>
                <c:pt idx="28">
                  <c:v>265</c:v>
                </c:pt>
                <c:pt idx="29">
                  <c:v>270</c:v>
                </c:pt>
                <c:pt idx="30">
                  <c:v>275</c:v>
                </c:pt>
                <c:pt idx="31">
                  <c:v>280</c:v>
                </c:pt>
                <c:pt idx="32">
                  <c:v>285</c:v>
                </c:pt>
                <c:pt idx="33">
                  <c:v>290</c:v>
                </c:pt>
                <c:pt idx="34">
                  <c:v>295</c:v>
                </c:pt>
                <c:pt idx="35">
                  <c:v>300</c:v>
                </c:pt>
                <c:pt idx="36">
                  <c:v>305</c:v>
                </c:pt>
                <c:pt idx="37">
                  <c:v>310</c:v>
                </c:pt>
                <c:pt idx="38">
                  <c:v>315</c:v>
                </c:pt>
                <c:pt idx="39">
                  <c:v>320</c:v>
                </c:pt>
                <c:pt idx="40">
                  <c:v>325</c:v>
                </c:pt>
                <c:pt idx="41">
                  <c:v>330</c:v>
                </c:pt>
                <c:pt idx="42">
                  <c:v>335</c:v>
                </c:pt>
                <c:pt idx="43">
                  <c:v>340</c:v>
                </c:pt>
                <c:pt idx="44">
                  <c:v>345</c:v>
                </c:pt>
                <c:pt idx="45">
                  <c:v>350</c:v>
                </c:pt>
                <c:pt idx="46">
                  <c:v>355</c:v>
                </c:pt>
                <c:pt idx="47">
                  <c:v>360</c:v>
                </c:pt>
                <c:pt idx="48">
                  <c:v>365</c:v>
                </c:pt>
                <c:pt idx="49">
                  <c:v>370</c:v>
                </c:pt>
                <c:pt idx="50">
                  <c:v>375</c:v>
                </c:pt>
                <c:pt idx="51">
                  <c:v>380</c:v>
                </c:pt>
                <c:pt idx="52">
                  <c:v>385</c:v>
                </c:pt>
                <c:pt idx="53">
                  <c:v>390</c:v>
                </c:pt>
                <c:pt idx="54">
                  <c:v>395</c:v>
                </c:pt>
                <c:pt idx="55">
                  <c:v>400</c:v>
                </c:pt>
                <c:pt idx="56">
                  <c:v>405</c:v>
                </c:pt>
                <c:pt idx="57">
                  <c:v>410</c:v>
                </c:pt>
                <c:pt idx="58">
                  <c:v>415</c:v>
                </c:pt>
                <c:pt idx="59">
                  <c:v>420</c:v>
                </c:pt>
                <c:pt idx="60">
                  <c:v>425</c:v>
                </c:pt>
                <c:pt idx="61">
                  <c:v>430</c:v>
                </c:pt>
                <c:pt idx="62">
                  <c:v>435</c:v>
                </c:pt>
                <c:pt idx="63">
                  <c:v>440</c:v>
                </c:pt>
                <c:pt idx="64">
                  <c:v>445</c:v>
                </c:pt>
                <c:pt idx="65">
                  <c:v>450</c:v>
                </c:pt>
                <c:pt idx="66">
                  <c:v>455</c:v>
                </c:pt>
                <c:pt idx="67">
                  <c:v>460</c:v>
                </c:pt>
                <c:pt idx="68">
                  <c:v>465</c:v>
                </c:pt>
                <c:pt idx="69">
                  <c:v>470</c:v>
                </c:pt>
                <c:pt idx="70">
                  <c:v>475</c:v>
                </c:pt>
                <c:pt idx="71">
                  <c:v>480</c:v>
                </c:pt>
                <c:pt idx="72">
                  <c:v>485</c:v>
                </c:pt>
                <c:pt idx="73">
                  <c:v>490</c:v>
                </c:pt>
                <c:pt idx="74">
                  <c:v>495</c:v>
                </c:pt>
                <c:pt idx="75">
                  <c:v>500</c:v>
                </c:pt>
                <c:pt idx="76">
                  <c:v>505</c:v>
                </c:pt>
                <c:pt idx="77">
                  <c:v>510</c:v>
                </c:pt>
                <c:pt idx="78">
                  <c:v>515</c:v>
                </c:pt>
                <c:pt idx="79">
                  <c:v>520</c:v>
                </c:pt>
                <c:pt idx="80">
                  <c:v>525</c:v>
                </c:pt>
                <c:pt idx="81">
                  <c:v>530</c:v>
                </c:pt>
                <c:pt idx="82">
                  <c:v>535</c:v>
                </c:pt>
                <c:pt idx="83">
                  <c:v>540</c:v>
                </c:pt>
                <c:pt idx="84">
                  <c:v>545</c:v>
                </c:pt>
                <c:pt idx="85">
                  <c:v>550</c:v>
                </c:pt>
                <c:pt idx="86">
                  <c:v>555</c:v>
                </c:pt>
                <c:pt idx="87">
                  <c:v>560</c:v>
                </c:pt>
                <c:pt idx="88">
                  <c:v>565</c:v>
                </c:pt>
                <c:pt idx="89">
                  <c:v>570</c:v>
                </c:pt>
                <c:pt idx="90">
                  <c:v>575</c:v>
                </c:pt>
                <c:pt idx="91">
                  <c:v>580</c:v>
                </c:pt>
                <c:pt idx="92">
                  <c:v>585</c:v>
                </c:pt>
                <c:pt idx="93">
                  <c:v>590</c:v>
                </c:pt>
                <c:pt idx="94">
                  <c:v>595</c:v>
                </c:pt>
                <c:pt idx="95">
                  <c:v>600</c:v>
                </c:pt>
                <c:pt idx="96">
                  <c:v>605</c:v>
                </c:pt>
                <c:pt idx="97">
                  <c:v>610</c:v>
                </c:pt>
                <c:pt idx="98">
                  <c:v>615</c:v>
                </c:pt>
                <c:pt idx="99">
                  <c:v>620</c:v>
                </c:pt>
                <c:pt idx="100">
                  <c:v>625</c:v>
                </c:pt>
                <c:pt idx="101">
                  <c:v>630</c:v>
                </c:pt>
                <c:pt idx="102">
                  <c:v>635</c:v>
                </c:pt>
                <c:pt idx="103">
                  <c:v>640</c:v>
                </c:pt>
                <c:pt idx="104">
                  <c:v>645</c:v>
                </c:pt>
                <c:pt idx="105">
                  <c:v>650</c:v>
                </c:pt>
                <c:pt idx="106">
                  <c:v>655</c:v>
                </c:pt>
                <c:pt idx="107">
                  <c:v>660</c:v>
                </c:pt>
                <c:pt idx="108">
                  <c:v>665</c:v>
                </c:pt>
                <c:pt idx="109">
                  <c:v>670</c:v>
                </c:pt>
                <c:pt idx="110">
                  <c:v>675</c:v>
                </c:pt>
                <c:pt idx="111">
                  <c:v>680</c:v>
                </c:pt>
                <c:pt idx="112">
                  <c:v>685</c:v>
                </c:pt>
                <c:pt idx="113">
                  <c:v>690</c:v>
                </c:pt>
                <c:pt idx="114">
                  <c:v>695</c:v>
                </c:pt>
                <c:pt idx="115">
                  <c:v>700</c:v>
                </c:pt>
                <c:pt idx="116">
                  <c:v>705</c:v>
                </c:pt>
                <c:pt idx="117">
                  <c:v>710</c:v>
                </c:pt>
                <c:pt idx="118">
                  <c:v>715</c:v>
                </c:pt>
                <c:pt idx="119">
                  <c:v>720</c:v>
                </c:pt>
                <c:pt idx="120">
                  <c:v>725</c:v>
                </c:pt>
                <c:pt idx="121">
                  <c:v>730</c:v>
                </c:pt>
                <c:pt idx="122">
                  <c:v>735</c:v>
                </c:pt>
                <c:pt idx="123">
                  <c:v>740</c:v>
                </c:pt>
                <c:pt idx="124">
                  <c:v>745</c:v>
                </c:pt>
                <c:pt idx="125">
                  <c:v>750</c:v>
                </c:pt>
                <c:pt idx="126">
                  <c:v>755</c:v>
                </c:pt>
                <c:pt idx="127">
                  <c:v>760</c:v>
                </c:pt>
                <c:pt idx="128">
                  <c:v>765</c:v>
                </c:pt>
                <c:pt idx="129">
                  <c:v>770</c:v>
                </c:pt>
                <c:pt idx="130">
                  <c:v>775</c:v>
                </c:pt>
                <c:pt idx="131">
                  <c:v>780</c:v>
                </c:pt>
                <c:pt idx="132">
                  <c:v>785</c:v>
                </c:pt>
                <c:pt idx="133">
                  <c:v>790</c:v>
                </c:pt>
                <c:pt idx="134">
                  <c:v>795</c:v>
                </c:pt>
                <c:pt idx="135">
                  <c:v>800</c:v>
                </c:pt>
                <c:pt idx="136">
                  <c:v>805</c:v>
                </c:pt>
                <c:pt idx="137">
                  <c:v>810</c:v>
                </c:pt>
                <c:pt idx="138">
                  <c:v>815</c:v>
                </c:pt>
                <c:pt idx="139">
                  <c:v>820</c:v>
                </c:pt>
                <c:pt idx="140">
                  <c:v>825</c:v>
                </c:pt>
                <c:pt idx="141">
                  <c:v>830</c:v>
                </c:pt>
                <c:pt idx="142">
                  <c:v>835</c:v>
                </c:pt>
                <c:pt idx="143">
                  <c:v>840</c:v>
                </c:pt>
                <c:pt idx="144">
                  <c:v>845</c:v>
                </c:pt>
                <c:pt idx="145">
                  <c:v>850</c:v>
                </c:pt>
                <c:pt idx="146">
                  <c:v>855</c:v>
                </c:pt>
                <c:pt idx="147">
                  <c:v>860</c:v>
                </c:pt>
                <c:pt idx="148">
                  <c:v>865</c:v>
                </c:pt>
                <c:pt idx="149">
                  <c:v>870</c:v>
                </c:pt>
                <c:pt idx="150">
                  <c:v>875</c:v>
                </c:pt>
                <c:pt idx="151">
                  <c:v>880</c:v>
                </c:pt>
                <c:pt idx="152">
                  <c:v>885</c:v>
                </c:pt>
                <c:pt idx="153">
                  <c:v>890</c:v>
                </c:pt>
                <c:pt idx="154">
                  <c:v>895</c:v>
                </c:pt>
                <c:pt idx="155">
                  <c:v>900</c:v>
                </c:pt>
                <c:pt idx="156">
                  <c:v>905</c:v>
                </c:pt>
                <c:pt idx="157">
                  <c:v>910</c:v>
                </c:pt>
                <c:pt idx="158">
                  <c:v>915</c:v>
                </c:pt>
                <c:pt idx="159">
                  <c:v>920</c:v>
                </c:pt>
                <c:pt idx="160">
                  <c:v>925</c:v>
                </c:pt>
                <c:pt idx="161">
                  <c:v>930</c:v>
                </c:pt>
                <c:pt idx="162">
                  <c:v>935</c:v>
                </c:pt>
                <c:pt idx="163">
                  <c:v>940</c:v>
                </c:pt>
                <c:pt idx="164">
                  <c:v>945</c:v>
                </c:pt>
                <c:pt idx="165">
                  <c:v>950</c:v>
                </c:pt>
                <c:pt idx="166">
                  <c:v>955</c:v>
                </c:pt>
                <c:pt idx="167">
                  <c:v>960</c:v>
                </c:pt>
                <c:pt idx="168">
                  <c:v>965</c:v>
                </c:pt>
                <c:pt idx="169">
                  <c:v>970</c:v>
                </c:pt>
                <c:pt idx="170">
                  <c:v>975</c:v>
                </c:pt>
                <c:pt idx="171">
                  <c:v>980</c:v>
                </c:pt>
                <c:pt idx="172">
                  <c:v>985</c:v>
                </c:pt>
                <c:pt idx="173">
                  <c:v>990</c:v>
                </c:pt>
                <c:pt idx="174">
                  <c:v>995</c:v>
                </c:pt>
                <c:pt idx="175">
                  <c:v>1000</c:v>
                </c:pt>
                <c:pt idx="176">
                  <c:v>1005</c:v>
                </c:pt>
                <c:pt idx="177">
                  <c:v>1010</c:v>
                </c:pt>
                <c:pt idx="178">
                  <c:v>1015</c:v>
                </c:pt>
                <c:pt idx="179">
                  <c:v>1020</c:v>
                </c:pt>
                <c:pt idx="180">
                  <c:v>1025</c:v>
                </c:pt>
                <c:pt idx="181">
                  <c:v>1030</c:v>
                </c:pt>
                <c:pt idx="182">
                  <c:v>1035</c:v>
                </c:pt>
                <c:pt idx="183">
                  <c:v>1040</c:v>
                </c:pt>
                <c:pt idx="184">
                  <c:v>1045</c:v>
                </c:pt>
                <c:pt idx="185">
                  <c:v>1050</c:v>
                </c:pt>
                <c:pt idx="186">
                  <c:v>1055</c:v>
                </c:pt>
                <c:pt idx="187">
                  <c:v>1060</c:v>
                </c:pt>
                <c:pt idx="188">
                  <c:v>1065</c:v>
                </c:pt>
                <c:pt idx="189">
                  <c:v>1070</c:v>
                </c:pt>
                <c:pt idx="190">
                  <c:v>1075</c:v>
                </c:pt>
                <c:pt idx="191">
                  <c:v>1080</c:v>
                </c:pt>
                <c:pt idx="192">
                  <c:v>1085</c:v>
                </c:pt>
                <c:pt idx="193">
                  <c:v>1090</c:v>
                </c:pt>
                <c:pt idx="194">
                  <c:v>1095</c:v>
                </c:pt>
                <c:pt idx="195">
                  <c:v>1100</c:v>
                </c:pt>
                <c:pt idx="196">
                  <c:v>1105</c:v>
                </c:pt>
                <c:pt idx="197">
                  <c:v>1110</c:v>
                </c:pt>
                <c:pt idx="198">
                  <c:v>1115</c:v>
                </c:pt>
                <c:pt idx="199">
                  <c:v>1120</c:v>
                </c:pt>
                <c:pt idx="200">
                  <c:v>1125</c:v>
                </c:pt>
                <c:pt idx="201">
                  <c:v>1130</c:v>
                </c:pt>
                <c:pt idx="202">
                  <c:v>1135</c:v>
                </c:pt>
                <c:pt idx="203">
                  <c:v>1140</c:v>
                </c:pt>
                <c:pt idx="204">
                  <c:v>1145</c:v>
                </c:pt>
                <c:pt idx="205">
                  <c:v>1150</c:v>
                </c:pt>
                <c:pt idx="206">
                  <c:v>1155</c:v>
                </c:pt>
                <c:pt idx="207">
                  <c:v>1160</c:v>
                </c:pt>
                <c:pt idx="208">
                  <c:v>1165</c:v>
                </c:pt>
                <c:pt idx="209">
                  <c:v>1170</c:v>
                </c:pt>
                <c:pt idx="210">
                  <c:v>1175</c:v>
                </c:pt>
                <c:pt idx="211">
                  <c:v>1180</c:v>
                </c:pt>
                <c:pt idx="212">
                  <c:v>1185</c:v>
                </c:pt>
                <c:pt idx="213">
                  <c:v>1190</c:v>
                </c:pt>
                <c:pt idx="214">
                  <c:v>1195</c:v>
                </c:pt>
                <c:pt idx="215">
                  <c:v>1200</c:v>
                </c:pt>
                <c:pt idx="216">
                  <c:v>1205</c:v>
                </c:pt>
                <c:pt idx="217">
                  <c:v>1210</c:v>
                </c:pt>
                <c:pt idx="218">
                  <c:v>1215</c:v>
                </c:pt>
                <c:pt idx="219">
                  <c:v>1220</c:v>
                </c:pt>
                <c:pt idx="220">
                  <c:v>1225</c:v>
                </c:pt>
                <c:pt idx="221">
                  <c:v>1230</c:v>
                </c:pt>
                <c:pt idx="222">
                  <c:v>1235</c:v>
                </c:pt>
                <c:pt idx="223">
                  <c:v>1240</c:v>
                </c:pt>
                <c:pt idx="224">
                  <c:v>1245</c:v>
                </c:pt>
                <c:pt idx="225">
                  <c:v>1250</c:v>
                </c:pt>
                <c:pt idx="226">
                  <c:v>1255</c:v>
                </c:pt>
                <c:pt idx="227">
                  <c:v>1260</c:v>
                </c:pt>
                <c:pt idx="228">
                  <c:v>1265</c:v>
                </c:pt>
                <c:pt idx="229">
                  <c:v>1270</c:v>
                </c:pt>
                <c:pt idx="230">
                  <c:v>1275</c:v>
                </c:pt>
                <c:pt idx="231">
                  <c:v>1280</c:v>
                </c:pt>
                <c:pt idx="232">
                  <c:v>1285</c:v>
                </c:pt>
                <c:pt idx="233">
                  <c:v>1290</c:v>
                </c:pt>
                <c:pt idx="234">
                  <c:v>1295</c:v>
                </c:pt>
                <c:pt idx="235">
                  <c:v>1300</c:v>
                </c:pt>
                <c:pt idx="236">
                  <c:v>1305</c:v>
                </c:pt>
                <c:pt idx="237">
                  <c:v>1310</c:v>
                </c:pt>
                <c:pt idx="238">
                  <c:v>1315</c:v>
                </c:pt>
                <c:pt idx="239">
                  <c:v>1320</c:v>
                </c:pt>
                <c:pt idx="240">
                  <c:v>1325</c:v>
                </c:pt>
                <c:pt idx="241">
                  <c:v>1330</c:v>
                </c:pt>
                <c:pt idx="242">
                  <c:v>1335</c:v>
                </c:pt>
                <c:pt idx="243">
                  <c:v>1340</c:v>
                </c:pt>
                <c:pt idx="244">
                  <c:v>1345</c:v>
                </c:pt>
                <c:pt idx="245">
                  <c:v>1350</c:v>
                </c:pt>
                <c:pt idx="246">
                  <c:v>1355</c:v>
                </c:pt>
                <c:pt idx="247">
                  <c:v>1360</c:v>
                </c:pt>
                <c:pt idx="248">
                  <c:v>1365</c:v>
                </c:pt>
                <c:pt idx="249">
                  <c:v>1370</c:v>
                </c:pt>
                <c:pt idx="250">
                  <c:v>1375</c:v>
                </c:pt>
                <c:pt idx="251">
                  <c:v>1380</c:v>
                </c:pt>
                <c:pt idx="252">
                  <c:v>1385</c:v>
                </c:pt>
                <c:pt idx="253">
                  <c:v>1390</c:v>
                </c:pt>
                <c:pt idx="254">
                  <c:v>1395</c:v>
                </c:pt>
                <c:pt idx="255">
                  <c:v>1400</c:v>
                </c:pt>
                <c:pt idx="256">
                  <c:v>1405</c:v>
                </c:pt>
                <c:pt idx="257">
                  <c:v>1410</c:v>
                </c:pt>
                <c:pt idx="258">
                  <c:v>1415</c:v>
                </c:pt>
                <c:pt idx="259">
                  <c:v>1420</c:v>
                </c:pt>
                <c:pt idx="260">
                  <c:v>1425</c:v>
                </c:pt>
                <c:pt idx="261">
                  <c:v>1430</c:v>
                </c:pt>
                <c:pt idx="262">
                  <c:v>1435</c:v>
                </c:pt>
                <c:pt idx="263">
                  <c:v>1440</c:v>
                </c:pt>
                <c:pt idx="264">
                  <c:v>1445</c:v>
                </c:pt>
                <c:pt idx="265">
                  <c:v>1450</c:v>
                </c:pt>
                <c:pt idx="266">
                  <c:v>1455</c:v>
                </c:pt>
                <c:pt idx="267">
                  <c:v>1460</c:v>
                </c:pt>
                <c:pt idx="268">
                  <c:v>1465</c:v>
                </c:pt>
                <c:pt idx="269">
                  <c:v>1470</c:v>
                </c:pt>
                <c:pt idx="270">
                  <c:v>1475</c:v>
                </c:pt>
                <c:pt idx="271">
                  <c:v>1480</c:v>
                </c:pt>
                <c:pt idx="272">
                  <c:v>1485</c:v>
                </c:pt>
                <c:pt idx="273">
                  <c:v>1490</c:v>
                </c:pt>
                <c:pt idx="274">
                  <c:v>1495</c:v>
                </c:pt>
                <c:pt idx="275">
                  <c:v>1500</c:v>
                </c:pt>
                <c:pt idx="276">
                  <c:v>1505</c:v>
                </c:pt>
                <c:pt idx="277">
                  <c:v>1510</c:v>
                </c:pt>
                <c:pt idx="278">
                  <c:v>1515</c:v>
                </c:pt>
                <c:pt idx="279">
                  <c:v>1520</c:v>
                </c:pt>
                <c:pt idx="280">
                  <c:v>1525</c:v>
                </c:pt>
                <c:pt idx="281">
                  <c:v>1530</c:v>
                </c:pt>
                <c:pt idx="282">
                  <c:v>1535</c:v>
                </c:pt>
                <c:pt idx="283">
                  <c:v>1540</c:v>
                </c:pt>
                <c:pt idx="284">
                  <c:v>1545</c:v>
                </c:pt>
                <c:pt idx="285">
                  <c:v>1550</c:v>
                </c:pt>
                <c:pt idx="286">
                  <c:v>1555</c:v>
                </c:pt>
                <c:pt idx="287">
                  <c:v>1560</c:v>
                </c:pt>
                <c:pt idx="288">
                  <c:v>1565</c:v>
                </c:pt>
                <c:pt idx="289">
                  <c:v>1570</c:v>
                </c:pt>
                <c:pt idx="290">
                  <c:v>1575</c:v>
                </c:pt>
                <c:pt idx="291">
                  <c:v>1580</c:v>
                </c:pt>
                <c:pt idx="292">
                  <c:v>1585</c:v>
                </c:pt>
                <c:pt idx="293">
                  <c:v>1590</c:v>
                </c:pt>
                <c:pt idx="294">
                  <c:v>1595</c:v>
                </c:pt>
                <c:pt idx="295">
                  <c:v>1600</c:v>
                </c:pt>
                <c:pt idx="296">
                  <c:v>1605</c:v>
                </c:pt>
                <c:pt idx="297">
                  <c:v>1610</c:v>
                </c:pt>
                <c:pt idx="298">
                  <c:v>1615</c:v>
                </c:pt>
                <c:pt idx="299">
                  <c:v>1620</c:v>
                </c:pt>
                <c:pt idx="300">
                  <c:v>1625</c:v>
                </c:pt>
                <c:pt idx="301">
                  <c:v>1630</c:v>
                </c:pt>
                <c:pt idx="302">
                  <c:v>1635</c:v>
                </c:pt>
                <c:pt idx="303">
                  <c:v>1640</c:v>
                </c:pt>
                <c:pt idx="304">
                  <c:v>1645</c:v>
                </c:pt>
                <c:pt idx="305">
                  <c:v>1650</c:v>
                </c:pt>
                <c:pt idx="306">
                  <c:v>1655</c:v>
                </c:pt>
                <c:pt idx="307">
                  <c:v>1660</c:v>
                </c:pt>
                <c:pt idx="308">
                  <c:v>1665</c:v>
                </c:pt>
                <c:pt idx="309">
                  <c:v>1670</c:v>
                </c:pt>
                <c:pt idx="310">
                  <c:v>1675</c:v>
                </c:pt>
                <c:pt idx="311">
                  <c:v>1680</c:v>
                </c:pt>
                <c:pt idx="312">
                  <c:v>1685</c:v>
                </c:pt>
                <c:pt idx="313">
                  <c:v>1690</c:v>
                </c:pt>
                <c:pt idx="314">
                  <c:v>1695</c:v>
                </c:pt>
                <c:pt idx="315">
                  <c:v>1700</c:v>
                </c:pt>
                <c:pt idx="316">
                  <c:v>1705</c:v>
                </c:pt>
                <c:pt idx="317">
                  <c:v>1710</c:v>
                </c:pt>
                <c:pt idx="318">
                  <c:v>1715</c:v>
                </c:pt>
                <c:pt idx="319">
                  <c:v>1720</c:v>
                </c:pt>
                <c:pt idx="320">
                  <c:v>1725</c:v>
                </c:pt>
                <c:pt idx="321">
                  <c:v>1730</c:v>
                </c:pt>
                <c:pt idx="322">
                  <c:v>1735</c:v>
                </c:pt>
                <c:pt idx="323">
                  <c:v>1740</c:v>
                </c:pt>
                <c:pt idx="324">
                  <c:v>1745</c:v>
                </c:pt>
                <c:pt idx="325">
                  <c:v>1750</c:v>
                </c:pt>
                <c:pt idx="326">
                  <c:v>1755</c:v>
                </c:pt>
                <c:pt idx="327">
                  <c:v>1760</c:v>
                </c:pt>
                <c:pt idx="328">
                  <c:v>1765</c:v>
                </c:pt>
                <c:pt idx="329">
                  <c:v>1770</c:v>
                </c:pt>
                <c:pt idx="330">
                  <c:v>1775</c:v>
                </c:pt>
                <c:pt idx="331">
                  <c:v>1780</c:v>
                </c:pt>
                <c:pt idx="332">
                  <c:v>1785</c:v>
                </c:pt>
                <c:pt idx="333">
                  <c:v>1790</c:v>
                </c:pt>
                <c:pt idx="334">
                  <c:v>1795</c:v>
                </c:pt>
                <c:pt idx="335">
                  <c:v>1800</c:v>
                </c:pt>
                <c:pt idx="336">
                  <c:v>1805</c:v>
                </c:pt>
                <c:pt idx="337">
                  <c:v>1810</c:v>
                </c:pt>
                <c:pt idx="338">
                  <c:v>1815</c:v>
                </c:pt>
                <c:pt idx="339">
                  <c:v>1820</c:v>
                </c:pt>
                <c:pt idx="340">
                  <c:v>1825</c:v>
                </c:pt>
                <c:pt idx="341">
                  <c:v>1830</c:v>
                </c:pt>
                <c:pt idx="342">
                  <c:v>1835</c:v>
                </c:pt>
                <c:pt idx="343">
                  <c:v>1840</c:v>
                </c:pt>
                <c:pt idx="344">
                  <c:v>1845</c:v>
                </c:pt>
                <c:pt idx="345">
                  <c:v>1850</c:v>
                </c:pt>
                <c:pt idx="346">
                  <c:v>1855</c:v>
                </c:pt>
                <c:pt idx="347">
                  <c:v>1860</c:v>
                </c:pt>
                <c:pt idx="348">
                  <c:v>1865</c:v>
                </c:pt>
                <c:pt idx="349">
                  <c:v>1870</c:v>
                </c:pt>
                <c:pt idx="350">
                  <c:v>1875</c:v>
                </c:pt>
                <c:pt idx="351">
                  <c:v>1880</c:v>
                </c:pt>
                <c:pt idx="352">
                  <c:v>1885</c:v>
                </c:pt>
                <c:pt idx="353">
                  <c:v>1890</c:v>
                </c:pt>
                <c:pt idx="354">
                  <c:v>1895</c:v>
                </c:pt>
                <c:pt idx="355">
                  <c:v>1900</c:v>
                </c:pt>
                <c:pt idx="356">
                  <c:v>1905</c:v>
                </c:pt>
                <c:pt idx="357">
                  <c:v>1910</c:v>
                </c:pt>
                <c:pt idx="358">
                  <c:v>1915</c:v>
                </c:pt>
                <c:pt idx="359">
                  <c:v>1920</c:v>
                </c:pt>
                <c:pt idx="360">
                  <c:v>1925</c:v>
                </c:pt>
                <c:pt idx="361">
                  <c:v>1930</c:v>
                </c:pt>
                <c:pt idx="362">
                  <c:v>1935</c:v>
                </c:pt>
                <c:pt idx="363">
                  <c:v>1940</c:v>
                </c:pt>
                <c:pt idx="364">
                  <c:v>1945</c:v>
                </c:pt>
                <c:pt idx="365">
                  <c:v>1950</c:v>
                </c:pt>
                <c:pt idx="366">
                  <c:v>1955</c:v>
                </c:pt>
                <c:pt idx="367">
                  <c:v>1960</c:v>
                </c:pt>
                <c:pt idx="368">
                  <c:v>1965</c:v>
                </c:pt>
                <c:pt idx="369">
                  <c:v>1970</c:v>
                </c:pt>
                <c:pt idx="370">
                  <c:v>1975</c:v>
                </c:pt>
                <c:pt idx="371">
                  <c:v>1980</c:v>
                </c:pt>
                <c:pt idx="372">
                  <c:v>1985</c:v>
                </c:pt>
                <c:pt idx="373">
                  <c:v>1990</c:v>
                </c:pt>
                <c:pt idx="374">
                  <c:v>1995</c:v>
                </c:pt>
                <c:pt idx="375">
                  <c:v>2000</c:v>
                </c:pt>
                <c:pt idx="376">
                  <c:v>2005</c:v>
                </c:pt>
                <c:pt idx="377">
                  <c:v>2010</c:v>
                </c:pt>
                <c:pt idx="378">
                  <c:v>2015</c:v>
                </c:pt>
                <c:pt idx="379">
                  <c:v>2020</c:v>
                </c:pt>
                <c:pt idx="380">
                  <c:v>2025</c:v>
                </c:pt>
                <c:pt idx="381">
                  <c:v>2030</c:v>
                </c:pt>
                <c:pt idx="382">
                  <c:v>2035</c:v>
                </c:pt>
                <c:pt idx="383">
                  <c:v>2040</c:v>
                </c:pt>
                <c:pt idx="384">
                  <c:v>2045</c:v>
                </c:pt>
                <c:pt idx="385">
                  <c:v>2050</c:v>
                </c:pt>
                <c:pt idx="386">
                  <c:v>2055</c:v>
                </c:pt>
                <c:pt idx="387">
                  <c:v>2060</c:v>
                </c:pt>
                <c:pt idx="388">
                  <c:v>2065</c:v>
                </c:pt>
                <c:pt idx="389">
                  <c:v>2070</c:v>
                </c:pt>
                <c:pt idx="390">
                  <c:v>2075</c:v>
                </c:pt>
                <c:pt idx="391">
                  <c:v>2080</c:v>
                </c:pt>
                <c:pt idx="392">
                  <c:v>2085</c:v>
                </c:pt>
                <c:pt idx="393">
                  <c:v>2090</c:v>
                </c:pt>
                <c:pt idx="394">
                  <c:v>2095</c:v>
                </c:pt>
                <c:pt idx="395">
                  <c:v>2100</c:v>
                </c:pt>
                <c:pt idx="396">
                  <c:v>2105</c:v>
                </c:pt>
                <c:pt idx="397">
                  <c:v>2110</c:v>
                </c:pt>
                <c:pt idx="398">
                  <c:v>2115</c:v>
                </c:pt>
                <c:pt idx="399">
                  <c:v>2120</c:v>
                </c:pt>
                <c:pt idx="400">
                  <c:v>2125</c:v>
                </c:pt>
                <c:pt idx="401">
                  <c:v>2130</c:v>
                </c:pt>
                <c:pt idx="402">
                  <c:v>2135</c:v>
                </c:pt>
                <c:pt idx="403">
                  <c:v>2140</c:v>
                </c:pt>
                <c:pt idx="404">
                  <c:v>2145</c:v>
                </c:pt>
                <c:pt idx="405">
                  <c:v>2150</c:v>
                </c:pt>
                <c:pt idx="406">
                  <c:v>2155</c:v>
                </c:pt>
                <c:pt idx="407">
                  <c:v>2160</c:v>
                </c:pt>
                <c:pt idx="408">
                  <c:v>2165</c:v>
                </c:pt>
                <c:pt idx="409">
                  <c:v>2170</c:v>
                </c:pt>
                <c:pt idx="410">
                  <c:v>2175</c:v>
                </c:pt>
                <c:pt idx="411">
                  <c:v>2180</c:v>
                </c:pt>
                <c:pt idx="412">
                  <c:v>2185</c:v>
                </c:pt>
                <c:pt idx="413">
                  <c:v>2190</c:v>
                </c:pt>
                <c:pt idx="414">
                  <c:v>2195</c:v>
                </c:pt>
                <c:pt idx="415">
                  <c:v>2200</c:v>
                </c:pt>
                <c:pt idx="416">
                  <c:v>2205</c:v>
                </c:pt>
                <c:pt idx="417">
                  <c:v>2210</c:v>
                </c:pt>
                <c:pt idx="418">
                  <c:v>2215</c:v>
                </c:pt>
                <c:pt idx="419">
                  <c:v>2220</c:v>
                </c:pt>
                <c:pt idx="420">
                  <c:v>2225</c:v>
                </c:pt>
                <c:pt idx="421">
                  <c:v>2230</c:v>
                </c:pt>
                <c:pt idx="422">
                  <c:v>2235</c:v>
                </c:pt>
                <c:pt idx="423">
                  <c:v>2240</c:v>
                </c:pt>
                <c:pt idx="424">
                  <c:v>2245</c:v>
                </c:pt>
                <c:pt idx="425">
                  <c:v>2250</c:v>
                </c:pt>
                <c:pt idx="426">
                  <c:v>2255</c:v>
                </c:pt>
                <c:pt idx="427">
                  <c:v>2260</c:v>
                </c:pt>
                <c:pt idx="428">
                  <c:v>2265</c:v>
                </c:pt>
                <c:pt idx="429">
                  <c:v>2270</c:v>
                </c:pt>
                <c:pt idx="430">
                  <c:v>2275</c:v>
                </c:pt>
                <c:pt idx="431">
                  <c:v>2280</c:v>
                </c:pt>
                <c:pt idx="432">
                  <c:v>2285</c:v>
                </c:pt>
                <c:pt idx="433">
                  <c:v>2290</c:v>
                </c:pt>
                <c:pt idx="434">
                  <c:v>2295</c:v>
                </c:pt>
                <c:pt idx="435">
                  <c:v>2300</c:v>
                </c:pt>
                <c:pt idx="436">
                  <c:v>2305</c:v>
                </c:pt>
                <c:pt idx="437">
                  <c:v>2310</c:v>
                </c:pt>
                <c:pt idx="438">
                  <c:v>2315</c:v>
                </c:pt>
                <c:pt idx="439">
                  <c:v>2320</c:v>
                </c:pt>
                <c:pt idx="440">
                  <c:v>2325</c:v>
                </c:pt>
                <c:pt idx="441">
                  <c:v>2330</c:v>
                </c:pt>
                <c:pt idx="442">
                  <c:v>2335</c:v>
                </c:pt>
                <c:pt idx="443">
                  <c:v>2340</c:v>
                </c:pt>
                <c:pt idx="444">
                  <c:v>2345</c:v>
                </c:pt>
                <c:pt idx="445">
                  <c:v>2350</c:v>
                </c:pt>
                <c:pt idx="446">
                  <c:v>2355</c:v>
                </c:pt>
                <c:pt idx="447">
                  <c:v>2360</c:v>
                </c:pt>
                <c:pt idx="448">
                  <c:v>2365</c:v>
                </c:pt>
                <c:pt idx="449">
                  <c:v>2370</c:v>
                </c:pt>
                <c:pt idx="450">
                  <c:v>2375</c:v>
                </c:pt>
                <c:pt idx="451">
                  <c:v>2380</c:v>
                </c:pt>
                <c:pt idx="452">
                  <c:v>2385</c:v>
                </c:pt>
                <c:pt idx="453">
                  <c:v>2390</c:v>
                </c:pt>
                <c:pt idx="454">
                  <c:v>2395</c:v>
                </c:pt>
                <c:pt idx="455">
                  <c:v>2400</c:v>
                </c:pt>
                <c:pt idx="456">
                  <c:v>2405</c:v>
                </c:pt>
                <c:pt idx="457">
                  <c:v>2410</c:v>
                </c:pt>
                <c:pt idx="458">
                  <c:v>2415</c:v>
                </c:pt>
                <c:pt idx="459">
                  <c:v>2420</c:v>
                </c:pt>
                <c:pt idx="460">
                  <c:v>2425</c:v>
                </c:pt>
                <c:pt idx="461">
                  <c:v>2430</c:v>
                </c:pt>
                <c:pt idx="462">
                  <c:v>2435</c:v>
                </c:pt>
                <c:pt idx="463">
                  <c:v>2440</c:v>
                </c:pt>
                <c:pt idx="464">
                  <c:v>2445</c:v>
                </c:pt>
                <c:pt idx="465">
                  <c:v>2450</c:v>
                </c:pt>
              </c:numCache>
            </c:numRef>
          </c:xVal>
          <c:yVal>
            <c:numRef>
              <c:f>'VOI Plots'!$J$52:$J$517</c:f>
              <c:numCache>
                <c:formatCode>#,##0</c:formatCode>
                <c:ptCount val="466"/>
                <c:pt idx="0">
                  <c:v>1277599.558037366</c:v>
                </c:pt>
                <c:pt idx="1">
                  <c:v>1366724.7919738116</c:v>
                </c:pt>
                <c:pt idx="2">
                  <c:v>1458542.9468887965</c:v>
                </c:pt>
                <c:pt idx="3">
                  <c:v>1552636.0264281151</c:v>
                </c:pt>
                <c:pt idx="4">
                  <c:v>1648631.1236361233</c:v>
                </c:pt>
                <c:pt idx="5">
                  <c:v>1746195.511546189</c:v>
                </c:pt>
                <c:pt idx="6">
                  <c:v>1845032.3081117077</c:v>
                </c:pt>
                <c:pt idx="7">
                  <c:v>1944876.6390300854</c:v>
                </c:pt>
                <c:pt idx="8">
                  <c:v>2045492.2349406467</c:v>
                </c:pt>
                <c:pt idx="9">
                  <c:v>2146668.4093303215</c:v>
                </c:pt>
                <c:pt idx="10">
                  <c:v>2248217.3712385725</c:v>
                </c:pt>
                <c:pt idx="11">
                  <c:v>2349971.8331272602</c:v>
                </c:pt>
                <c:pt idx="12">
                  <c:v>2451782.8794727186</c:v>
                </c:pt>
                <c:pt idx="13">
                  <c:v>2553518.0660035186</c:v>
                </c:pt>
                <c:pt idx="14">
                  <c:v>2655059.723231127</c:v>
                </c:pt>
                <c:pt idx="15">
                  <c:v>2756303.4411221407</c:v>
                </c:pt>
                <c:pt idx="16">
                  <c:v>2857156.7145371065</c:v>
                </c:pt>
                <c:pt idx="17">
                  <c:v>2957537.7314760047</c:v>
                </c:pt>
                <c:pt idx="18">
                  <c:v>3057374.2882809951</c:v>
                </c:pt>
                <c:pt idx="19">
                  <c:v>3156602.8177967495</c:v>
                </c:pt>
                <c:pt idx="20">
                  <c:v>3255167.5181101956</c:v>
                </c:pt>
                <c:pt idx="21">
                  <c:v>3353019.5709174443</c:v>
                </c:pt>
                <c:pt idx="22">
                  <c:v>3450116.4398197699</c:v>
                </c:pt>
                <c:pt idx="23">
                  <c:v>3546421.2399545596</c:v>
                </c:pt>
                <c:pt idx="24">
                  <c:v>3641902.1713404972</c:v>
                </c:pt>
                <c:pt idx="25">
                  <c:v>3736532.0091732359</c:v>
                </c:pt>
                <c:pt idx="26">
                  <c:v>3830287.6450657672</c:v>
                </c:pt>
                <c:pt idx="27">
                  <c:v>3923149.673894966</c:v>
                </c:pt>
                <c:pt idx="28">
                  <c:v>4015102.0215066453</c:v>
                </c:pt>
                <c:pt idx="29">
                  <c:v>4106131.6090532131</c:v>
                </c:pt>
                <c:pt idx="30">
                  <c:v>4196228.0501994258</c:v>
                </c:pt>
                <c:pt idx="31">
                  <c:v>4285383.377840274</c:v>
                </c:pt>
                <c:pt idx="32">
                  <c:v>4373591.7973373774</c:v>
                </c:pt>
                <c:pt idx="33">
                  <c:v>4460849.4636006579</c:v>
                </c:pt>
                <c:pt idx="34">
                  <c:v>4547154.2796264989</c:v>
                </c:pt>
                <c:pt idx="35">
                  <c:v>4632505.714356686</c:v>
                </c:pt>
                <c:pt idx="36">
                  <c:v>4716904.6379465815</c:v>
                </c:pt>
                <c:pt idx="37">
                  <c:v>4800353.1727303378</c:v>
                </c:pt>
                <c:pt idx="38">
                  <c:v>4882854.5583486194</c:v>
                </c:pt>
                <c:pt idx="39">
                  <c:v>4964413.0296625849</c:v>
                </c:pt>
                <c:pt idx="40">
                  <c:v>5045033.7062180778</c:v>
                </c:pt>
                <c:pt idx="41">
                  <c:v>5124722.4921505004</c:v>
                </c:pt>
                <c:pt idx="42">
                  <c:v>5203485.9855320137</c:v>
                </c:pt>
                <c:pt idx="43">
                  <c:v>5281331.3962635119</c:v>
                </c:pt>
                <c:pt idx="44">
                  <c:v>5358266.4717030283</c:v>
                </c:pt>
                <c:pt idx="45">
                  <c:v>5434299.4293023394</c:v>
                </c:pt>
                <c:pt idx="46">
                  <c:v>5509438.8955953391</c:v>
                </c:pt>
                <c:pt idx="47">
                  <c:v>5583693.8509457698</c:v>
                </c:pt>
                <c:pt idx="48">
                  <c:v>5657073.5795197068</c:v>
                </c:pt>
                <c:pt idx="49">
                  <c:v>5729587.6239996348</c:v>
                </c:pt>
                <c:pt idx="50">
                  <c:v>5801245.7446039487</c:v>
                </c:pt>
                <c:pt idx="51">
                  <c:v>5872057.8820160879</c:v>
                </c:pt>
                <c:pt idx="52">
                  <c:v>5942034.1238669213</c:v>
                </c:pt>
                <c:pt idx="53">
                  <c:v>6011184.6744459523</c:v>
                </c:pt>
                <c:pt idx="54">
                  <c:v>6079519.8273484157</c:v>
                </c:pt>
                <c:pt idx="55">
                  <c:v>6147049.9407923175</c:v>
                </c:pt>
                <c:pt idx="56">
                  <c:v>6213785.4153641984</c:v>
                </c:pt>
                <c:pt idx="57">
                  <c:v>6279736.6739748456</c:v>
                </c:pt>
                <c:pt idx="58">
                  <c:v>6344914.1438258206</c:v>
                </c:pt>
                <c:pt idx="59">
                  <c:v>6409328.2402070034</c:v>
                </c:pt>
                <c:pt idx="60">
                  <c:v>6472989.3519598804</c:v>
                </c:pt>
                <c:pt idx="61">
                  <c:v>6535907.8284584144</c:v>
                </c:pt>
                <c:pt idx="62">
                  <c:v>6598093.9679710232</c:v>
                </c:pt>
                <c:pt idx="63">
                  <c:v>6659558.0072803674</c:v>
                </c:pt>
                <c:pt idx="64">
                  <c:v>6720310.11244791</c:v>
                </c:pt>
                <c:pt idx="65">
                  <c:v>6780360.3706219262</c:v>
                </c:pt>
                <c:pt idx="66">
                  <c:v>6839718.7827939466</c:v>
                </c:pt>
                <c:pt idx="67">
                  <c:v>6898395.2574197389</c:v>
                </c:pt>
                <c:pt idx="68">
                  <c:v>6956399.6048264895</c:v>
                </c:pt>
                <c:pt idx="69">
                  <c:v>7013741.5323357545</c:v>
                </c:pt>
                <c:pt idx="70">
                  <c:v>7070430.6400372591</c:v>
                </c:pt>
                <c:pt idx="71">
                  <c:v>7126476.4171546344</c:v>
                </c:pt>
                <c:pt idx="72">
                  <c:v>7181888.2389492728</c:v>
                </c:pt>
                <c:pt idx="73">
                  <c:v>7236675.364113152</c:v>
                </c:pt>
                <c:pt idx="74">
                  <c:v>7290846.9326055115</c:v>
                </c:pt>
                <c:pt idx="75">
                  <c:v>7344411.9638925409</c:v>
                </c:pt>
                <c:pt idx="76">
                  <c:v>7397379.3555525513</c:v>
                </c:pt>
                <c:pt idx="77">
                  <c:v>7449757.8822121769</c:v>
                </c:pt>
                <c:pt idx="78">
                  <c:v>7501556.1947825216</c:v>
                </c:pt>
                <c:pt idx="79">
                  <c:v>7552782.8199662399</c:v>
                </c:pt>
                <c:pt idx="80">
                  <c:v>7603446.1600100975</c:v>
                </c:pt>
                <c:pt idx="81">
                  <c:v>7653554.4926779149</c:v>
                </c:pt>
                <c:pt idx="82">
                  <c:v>7703115.9714234602</c:v>
                </c:pt>
                <c:pt idx="83">
                  <c:v>7752138.62574179</c:v>
                </c:pt>
                <c:pt idx="84">
                  <c:v>7800630.3616819177</c:v>
                </c:pt>
                <c:pt idx="85">
                  <c:v>7848598.9625035282</c:v>
                </c:pt>
                <c:pt idx="86">
                  <c:v>7896052.0894622672</c:v>
                </c:pt>
                <c:pt idx="87">
                  <c:v>7942997.2827104218</c:v>
                </c:pt>
                <c:pt idx="88">
                  <c:v>7989441.9622992324</c:v>
                </c:pt>
                <c:pt idx="89">
                  <c:v>8035393.429271874</c:v>
                </c:pt>
                <c:pt idx="90">
                  <c:v>8080858.8668362182</c:v>
                </c:pt>
                <c:pt idx="91">
                  <c:v>8125845.3416074282</c:v>
                </c:pt>
                <c:pt idx="92">
                  <c:v>8170359.8049120838</c:v>
                </c:pt>
                <c:pt idx="93">
                  <c:v>8214409.0941449031</c:v>
                </c:pt>
                <c:pt idx="94">
                  <c:v>8257999.9341715304</c:v>
                </c:pt>
                <c:pt idx="95">
                  <c:v>8301138.938769836</c:v>
                </c:pt>
                <c:pt idx="96">
                  <c:v>8343832.6121043805</c:v>
                </c:pt>
                <c:pt idx="97">
                  <c:v>8386087.350227572</c:v>
                </c:pt>
                <c:pt idx="98">
                  <c:v>8427909.4426034242</c:v>
                </c:pt>
                <c:pt idx="99">
                  <c:v>8469305.0736483112</c:v>
                </c:pt>
                <c:pt idx="100">
                  <c:v>8510280.3242852073</c:v>
                </c:pt>
                <c:pt idx="101">
                  <c:v>8550841.173507126</c:v>
                </c:pt>
                <c:pt idx="102">
                  <c:v>8590993.4999468513</c:v>
                </c:pt>
                <c:pt idx="103">
                  <c:v>8630743.0834492538</c:v>
                </c:pt>
                <c:pt idx="104">
                  <c:v>8670095.6066435557</c:v>
                </c:pt>
                <c:pt idx="105">
                  <c:v>8709056.6565132141</c:v>
                </c:pt>
                <c:pt idx="106">
                  <c:v>8747631.7259608991</c:v>
                </c:pt>
                <c:pt idx="107">
                  <c:v>8785826.2153663095</c:v>
                </c:pt>
                <c:pt idx="108">
                  <c:v>8823645.4341356661</c:v>
                </c:pt>
                <c:pt idx="109">
                  <c:v>8861094.6022401806</c:v>
                </c:pt>
                <c:pt idx="110">
                  <c:v>8898178.8517430238</c:v>
                </c:pt>
                <c:pt idx="111">
                  <c:v>8934903.228312796</c:v>
                </c:pt>
                <c:pt idx="112">
                  <c:v>8971272.6927224454</c:v>
                </c:pt>
                <c:pt idx="113">
                  <c:v>9007292.1223331802</c:v>
                </c:pt>
                <c:pt idx="114">
                  <c:v>9042966.3125613872</c:v>
                </c:pt>
                <c:pt idx="115">
                  <c:v>9078299.9783288091</c:v>
                </c:pt>
                <c:pt idx="116">
                  <c:v>9113297.7554945871</c:v>
                </c:pt>
                <c:pt idx="117">
                  <c:v>9147964.2022690754</c:v>
                </c:pt>
                <c:pt idx="118">
                  <c:v>9182303.8006082661</c:v>
                </c:pt>
                <c:pt idx="119">
                  <c:v>9216320.9575893786</c:v>
                </c:pt>
                <c:pt idx="120">
                  <c:v>9250020.0067661721</c:v>
                </c:pt>
                <c:pt idx="121">
                  <c:v>9283405.2095046062</c:v>
                </c:pt>
                <c:pt idx="122">
                  <c:v>9316480.7562979329</c:v>
                </c:pt>
                <c:pt idx="123">
                  <c:v>9349250.7680615298</c:v>
                </c:pt>
                <c:pt idx="124">
                  <c:v>9381719.2974071112</c:v>
                </c:pt>
                <c:pt idx="125">
                  <c:v>9413890.3298964035</c:v>
                </c:pt>
                <c:pt idx="126">
                  <c:v>9445767.7852739803</c:v>
                </c:pt>
                <c:pt idx="127">
                  <c:v>9477355.518679576</c:v>
                </c:pt>
                <c:pt idx="128">
                  <c:v>9508657.3218398094</c:v>
                </c:pt>
                <c:pt idx="129">
                  <c:v>9539676.9242391028</c:v>
                </c:pt>
                <c:pt idx="130">
                  <c:v>9570417.9942705445</c:v>
                </c:pt>
                <c:pt idx="131">
                  <c:v>9600884.1403660886</c:v>
                </c:pt>
                <c:pt idx="132">
                  <c:v>9631078.9121066127</c:v>
                </c:pt>
                <c:pt idx="133">
                  <c:v>9661005.8013122138</c:v>
                </c:pt>
                <c:pt idx="134">
                  <c:v>9690668.2431122363</c:v>
                </c:pt>
                <c:pt idx="135">
                  <c:v>9720069.6169960946</c:v>
                </c:pt>
                <c:pt idx="136">
                  <c:v>9749213.2478442378</c:v>
                </c:pt>
                <c:pt idx="137">
                  <c:v>9778102.4069402143</c:v>
                </c:pt>
                <c:pt idx="138">
                  <c:v>9806740.3129636068</c:v>
                </c:pt>
                <c:pt idx="139">
                  <c:v>9835130.1329643019</c:v>
                </c:pt>
                <c:pt idx="140">
                  <c:v>9863274.9833181351</c:v>
                </c:pt>
                <c:pt idx="141">
                  <c:v>9891177.930664517</c:v>
                </c:pt>
                <c:pt idx="142">
                  <c:v>9918841.992825862</c:v>
                </c:pt>
                <c:pt idx="143">
                  <c:v>9946270.1397095285</c:v>
                </c:pt>
                <c:pt idx="144">
                  <c:v>9973465.2941921297</c:v>
                </c:pt>
                <c:pt idx="145">
                  <c:v>10000430.332986863</c:v>
                </c:pt>
                <c:pt idx="146">
                  <c:v>10027168.087493863</c:v>
                </c:pt>
                <c:pt idx="147">
                  <c:v>10053681.34463395</c:v>
                </c:pt>
                <c:pt idx="148">
                  <c:v>10079972.847666098</c:v>
                </c:pt>
                <c:pt idx="149">
                  <c:v>10106045.296988877</c:v>
                </c:pt>
                <c:pt idx="150">
                  <c:v>10131901.350926064</c:v>
                </c:pt>
                <c:pt idx="151">
                  <c:v>10157543.626496818</c:v>
                </c:pt>
                <c:pt idx="152">
                  <c:v>10182974.7001707</c:v>
                </c:pt>
                <c:pt idx="153">
                  <c:v>10208197.108607609</c:v>
                </c:pt>
                <c:pt idx="154">
                  <c:v>10233213.349383233</c:v>
                </c:pt>
                <c:pt idx="155">
                  <c:v>10258025.881700071</c:v>
                </c:pt>
                <c:pt idx="156">
                  <c:v>10282637.127084173</c:v>
                </c:pt>
                <c:pt idx="157">
                  <c:v>10307049.470068444</c:v>
                </c:pt>
                <c:pt idx="158">
                  <c:v>10331265.258861849</c:v>
                </c:pt>
                <c:pt idx="159">
                  <c:v>10355286.806005735</c:v>
                </c:pt>
                <c:pt idx="160">
                  <c:v>10379116.389016867</c:v>
                </c:pt>
                <c:pt idx="161">
                  <c:v>10402756.251017708</c:v>
                </c:pt>
                <c:pt idx="162">
                  <c:v>10426208.60135426</c:v>
                </c:pt>
                <c:pt idx="163">
                  <c:v>10449475.616201425</c:v>
                </c:pt>
                <c:pt idx="164">
                  <c:v>10472559.439156424</c:v>
                </c:pt>
                <c:pt idx="165">
                  <c:v>10495462.181820417</c:v>
                </c:pt>
                <c:pt idx="166">
                  <c:v>10518185.924368499</c:v>
                </c:pt>
                <c:pt idx="167">
                  <c:v>10540732.716108356</c:v>
                </c:pt>
                <c:pt idx="168">
                  <c:v>10563104.576027874</c:v>
                </c:pt>
                <c:pt idx="169">
                  <c:v>10585303.493331825</c:v>
                </c:pt>
                <c:pt idx="170">
                  <c:v>10607331.427967917</c:v>
                </c:pt>
                <c:pt idx="171">
                  <c:v>10629190.311142258</c:v>
                </c:pt>
                <c:pt idx="172">
                  <c:v>10650882.045824919</c:v>
                </c:pt>
                <c:pt idx="173">
                  <c:v>10672408.507245146</c:v>
                </c:pt>
                <c:pt idx="174">
                  <c:v>10693771.543377025</c:v>
                </c:pt>
                <c:pt idx="175">
                  <c:v>10714972.975415247</c:v>
                </c:pt>
                <c:pt idx="176">
                  <c:v>10736014.598241933</c:v>
                </c:pt>
                <c:pt idx="177">
                  <c:v>10756898.180883693</c:v>
                </c:pt>
                <c:pt idx="178">
                  <c:v>10777625.466960181</c:v>
                </c:pt>
                <c:pt idx="179">
                  <c:v>10798198.175123435</c:v>
                </c:pt>
                <c:pt idx="180">
                  <c:v>10818617.999488894</c:v>
                </c:pt>
                <c:pt idx="181">
                  <c:v>10838886.610057611</c:v>
                </c:pt>
                <c:pt idx="182">
                  <c:v>10859005.653130643</c:v>
                </c:pt>
                <c:pt idx="183">
                  <c:v>10878976.751714822</c:v>
                </c:pt>
                <c:pt idx="184">
                  <c:v>10898801.50592093</c:v>
                </c:pt>
                <c:pt idx="185">
                  <c:v>10918481.493354097</c:v>
                </c:pt>
                <c:pt idx="186">
                  <c:v>10938018.269496396</c:v>
                </c:pt>
                <c:pt idx="187">
                  <c:v>10957413.368082056</c:v>
                </c:pt>
                <c:pt idx="188">
                  <c:v>10976668.301465634</c:v>
                </c:pt>
                <c:pt idx="189">
                  <c:v>10995784.560982637</c:v>
                </c:pt>
                <c:pt idx="190">
                  <c:v>11014763.617303494</c:v>
                </c:pt>
                <c:pt idx="191">
                  <c:v>11033606.920780573</c:v>
                </c:pt>
                <c:pt idx="192">
                  <c:v>11052315.901788399</c:v>
                </c:pt>
                <c:pt idx="193">
                  <c:v>11070891.971057435</c:v>
                </c:pt>
                <c:pt idx="194">
                  <c:v>11089336.520001583</c:v>
                </c:pt>
                <c:pt idx="195">
                  <c:v>11107650.921038978</c:v>
                </c:pt>
                <c:pt idx="196">
                  <c:v>11125836.527907226</c:v>
                </c:pt>
                <c:pt idx="197">
                  <c:v>11143894.675972041</c:v>
                </c:pt>
                <c:pt idx="198">
                  <c:v>11161826.682530297</c:v>
                </c:pt>
                <c:pt idx="199">
                  <c:v>11179633.84710742</c:v>
                </c:pt>
                <c:pt idx="200">
                  <c:v>11197317.451748753</c:v>
                </c:pt>
                <c:pt idx="201">
                  <c:v>11214878.761305798</c:v>
                </c:pt>
                <c:pt idx="202">
                  <c:v>11232319.023716791</c:v>
                </c:pt>
                <c:pt idx="203">
                  <c:v>11249639.470281893</c:v>
                </c:pt>
                <c:pt idx="204">
                  <c:v>11266841.315933656</c:v>
                </c:pt>
                <c:pt idx="205">
                  <c:v>11283925.759501813</c:v>
                </c:pt>
                <c:pt idx="206">
                  <c:v>11300893.983973498</c:v>
                </c:pt>
                <c:pt idx="207">
                  <c:v>11317747.156748457</c:v>
                </c:pt>
                <c:pt idx="208">
                  <c:v>11334486.429889495</c:v>
                </c:pt>
                <c:pt idx="209">
                  <c:v>11351112.940368176</c:v>
                </c:pt>
                <c:pt idx="210">
                  <c:v>11367627.810306173</c:v>
                </c:pt>
                <c:pt idx="211">
                  <c:v>11384032.147211865</c:v>
                </c:pt>
                <c:pt idx="212">
                  <c:v>11400327.044212772</c:v>
                </c:pt>
                <c:pt idx="213">
                  <c:v>11416513.580283491</c:v>
                </c:pt>
                <c:pt idx="214">
                  <c:v>11432592.820469564</c:v>
                </c:pt>
                <c:pt idx="215">
                  <c:v>11448565.816107338</c:v>
                </c:pt>
                <c:pt idx="216">
                  <c:v>11464433.60503931</c:v>
                </c:pt>
                <c:pt idx="217">
                  <c:v>11480197.211826287</c:v>
                </c:pt>
                <c:pt idx="218">
                  <c:v>11495857.647954784</c:v>
                </c:pt>
                <c:pt idx="219">
                  <c:v>11511415.912041428</c:v>
                </c:pt>
                <c:pt idx="220">
                  <c:v>11526872.990033101</c:v>
                </c:pt>
                <c:pt idx="221">
                  <c:v>11542229.855403775</c:v>
                </c:pt>
                <c:pt idx="222">
                  <c:v>11557487.469347531</c:v>
                </c:pt>
                <c:pt idx="223">
                  <c:v>11572646.780968228</c:v>
                </c:pt>
                <c:pt idx="224">
                  <c:v>11587708.727465881</c:v>
                </c:pt>
                <c:pt idx="225">
                  <c:v>11602674.234319301</c:v>
                </c:pt>
                <c:pt idx="226">
                  <c:v>11617544.215465808</c:v>
                </c:pt>
                <c:pt idx="227">
                  <c:v>11632319.573477665</c:v>
                </c:pt>
                <c:pt idx="228">
                  <c:v>11647001.199735135</c:v>
                </c:pt>
                <c:pt idx="229">
                  <c:v>11661589.974596666</c:v>
                </c:pt>
                <c:pt idx="230">
                  <c:v>11676086.767566154</c:v>
                </c:pt>
                <c:pt idx="231">
                  <c:v>11690492.43745679</c:v>
                </c:pt>
                <c:pt idx="232">
                  <c:v>11704807.832552489</c:v>
                </c:pt>
                <c:pt idx="233">
                  <c:v>11719033.790766269</c:v>
                </c:pt>
                <c:pt idx="234">
                  <c:v>11733171.139795724</c:v>
                </c:pt>
                <c:pt idx="235">
                  <c:v>11747220.69727602</c:v>
                </c:pt>
                <c:pt idx="236">
                  <c:v>11761183.270929897</c:v>
                </c:pt>
                <c:pt idx="237">
                  <c:v>11775059.658715287</c:v>
                </c:pt>
                <c:pt idx="238">
                  <c:v>11788850.648970407</c:v>
                </c:pt>
                <c:pt idx="239">
                  <c:v>11802557.020555986</c:v>
                </c:pt>
                <c:pt idx="240">
                  <c:v>11816179.542995337</c:v>
                </c:pt>
                <c:pt idx="241">
                  <c:v>11829718.97661189</c:v>
                </c:pt>
                <c:pt idx="242">
                  <c:v>11843176.072664326</c:v>
                </c:pt>
                <c:pt idx="243">
                  <c:v>11856551.573479418</c:v>
                </c:pt>
                <c:pt idx="244">
                  <c:v>11869846.212582612</c:v>
                </c:pt>
                <c:pt idx="245">
                  <c:v>11883060.714826176</c:v>
                </c:pt>
                <c:pt idx="246">
                  <c:v>11896195.796515472</c:v>
                </c:pt>
                <c:pt idx="247">
                  <c:v>11909252.165532826</c:v>
                </c:pt>
                <c:pt idx="248">
                  <c:v>11922230.521459302</c:v>
                </c:pt>
                <c:pt idx="249">
                  <c:v>11935131.555694576</c:v>
                </c:pt>
                <c:pt idx="250">
                  <c:v>11947955.951574504</c:v>
                </c:pt>
                <c:pt idx="251">
                  <c:v>11960704.384487018</c:v>
                </c:pt>
                <c:pt idx="252">
                  <c:v>11973377.521985797</c:v>
                </c:pt>
                <c:pt idx="253">
                  <c:v>11985976.023902118</c:v>
                </c:pt>
                <c:pt idx="254">
                  <c:v>11998500.54245491</c:v>
                </c:pt>
                <c:pt idx="255">
                  <c:v>12010951.722358802</c:v>
                </c:pt>
                <c:pt idx="256">
                  <c:v>12023330.200930482</c:v>
                </c:pt>
                <c:pt idx="257">
                  <c:v>12035636.608193276</c:v>
                </c:pt>
                <c:pt idx="258">
                  <c:v>12047871.566979909</c:v>
                </c:pt>
                <c:pt idx="259">
                  <c:v>12060035.69303358</c:v>
                </c:pt>
                <c:pt idx="260">
                  <c:v>12072129.595107486</c:v>
                </c:pt>
                <c:pt idx="261">
                  <c:v>12084153.875062509</c:v>
                </c:pt>
                <c:pt idx="262">
                  <c:v>12096109.127963349</c:v>
                </c:pt>
                <c:pt idx="263">
                  <c:v>12107995.942173263</c:v>
                </c:pt>
                <c:pt idx="264">
                  <c:v>12119814.899446953</c:v>
                </c:pt>
                <c:pt idx="265">
                  <c:v>12131566.575022124</c:v>
                </c:pt>
                <c:pt idx="266">
                  <c:v>12143251.537709512</c:v>
                </c:pt>
                <c:pt idx="267">
                  <c:v>12154870.349981347</c:v>
                </c:pt>
                <c:pt idx="268">
                  <c:v>12166423.568058601</c:v>
                </c:pt>
                <c:pt idx="269">
                  <c:v>12177911.741996503</c:v>
                </c:pt>
                <c:pt idx="270">
                  <c:v>12189335.415769082</c:v>
                </c:pt>
                <c:pt idx="271">
                  <c:v>12200695.127351768</c:v>
                </c:pt>
                <c:pt idx="272">
                  <c:v>12211991.408803342</c:v>
                </c:pt>
                <c:pt idx="273">
                  <c:v>12223224.786346041</c:v>
                </c:pt>
                <c:pt idx="274">
                  <c:v>12234395.780444564</c:v>
                </c:pt>
                <c:pt idx="275">
                  <c:v>12245504.905883975</c:v>
                </c:pt>
                <c:pt idx="276">
                  <c:v>12256552.671845878</c:v>
                </c:pt>
                <c:pt idx="277">
                  <c:v>12267539.581984174</c:v>
                </c:pt>
                <c:pt idx="278">
                  <c:v>12278466.134498706</c:v>
                </c:pt>
                <c:pt idx="279">
                  <c:v>12289332.822208408</c:v>
                </c:pt>
                <c:pt idx="280">
                  <c:v>12300140.132623039</c:v>
                </c:pt>
                <c:pt idx="281">
                  <c:v>12310888.548013771</c:v>
                </c:pt>
                <c:pt idx="282">
                  <c:v>12321578.545482768</c:v>
                </c:pt>
                <c:pt idx="283">
                  <c:v>12332210.597031506</c:v>
                </c:pt>
                <c:pt idx="284">
                  <c:v>12342785.169628242</c:v>
                </c:pt>
                <c:pt idx="285">
                  <c:v>12353302.725274274</c:v>
                </c:pt>
                <c:pt idx="286">
                  <c:v>12363763.721069219</c:v>
                </c:pt>
                <c:pt idx="287">
                  <c:v>12374168.60927524</c:v>
                </c:pt>
                <c:pt idx="288">
                  <c:v>12384517.837380324</c:v>
                </c:pt>
                <c:pt idx="289">
                  <c:v>12394811.848160585</c:v>
                </c:pt>
                <c:pt idx="290">
                  <c:v>12405051.079741539</c:v>
                </c:pt>
                <c:pt idx="291">
                  <c:v>12415235.965658501</c:v>
                </c:pt>
                <c:pt idx="292">
                  <c:v>12425366.934916034</c:v>
                </c:pt>
                <c:pt idx="293">
                  <c:v>12435444.412046449</c:v>
                </c:pt>
                <c:pt idx="294">
                  <c:v>12445468.817167431</c:v>
                </c:pt>
                <c:pt idx="295">
                  <c:v>12455440.566038975</c:v>
                </c:pt>
                <c:pt idx="296">
                  <c:v>12465360.070118956</c:v>
                </c:pt>
                <c:pt idx="297">
                  <c:v>12475227.736618444</c:v>
                </c:pt>
                <c:pt idx="298">
                  <c:v>12485043.968555773</c:v>
                </c:pt>
                <c:pt idx="299">
                  <c:v>12494809.164809979</c:v>
                </c:pt>
                <c:pt idx="300">
                  <c:v>12504523.720173458</c:v>
                </c:pt>
                <c:pt idx="301">
                  <c:v>12514188.025403572</c:v>
                </c:pt>
                <c:pt idx="302">
                  <c:v>12523802.467273753</c:v>
                </c:pt>
                <c:pt idx="303">
                  <c:v>12533367.428623891</c:v>
                </c:pt>
                <c:pt idx="304">
                  <c:v>12542883.288409619</c:v>
                </c:pt>
                <c:pt idx="305">
                  <c:v>12552350.421751142</c:v>
                </c:pt>
                <c:pt idx="306">
                  <c:v>12561769.1999813</c:v>
                </c:pt>
                <c:pt idx="307">
                  <c:v>12571139.990692928</c:v>
                </c:pt>
                <c:pt idx="308">
                  <c:v>12580463.157785345</c:v>
                </c:pt>
                <c:pt idx="309">
                  <c:v>12589739.061510386</c:v>
                </c:pt>
                <c:pt idx="310">
                  <c:v>12598968.058517633</c:v>
                </c:pt>
                <c:pt idx="311">
                  <c:v>12608150.501898989</c:v>
                </c:pt>
                <c:pt idx="312">
                  <c:v>12617286.741232578</c:v>
                </c:pt>
                <c:pt idx="313">
                  <c:v>12626377.122626103</c:v>
                </c:pt>
                <c:pt idx="314">
                  <c:v>12635421.988759475</c:v>
                </c:pt>
                <c:pt idx="315">
                  <c:v>12644421.678926729</c:v>
                </c:pt>
                <c:pt idx="316">
                  <c:v>12653376.529077698</c:v>
                </c:pt>
                <c:pt idx="317">
                  <c:v>12662286.87185858</c:v>
                </c:pt>
                <c:pt idx="318">
                  <c:v>12671153.036652291</c:v>
                </c:pt>
                <c:pt idx="319">
                  <c:v>12679975.3496181</c:v>
                </c:pt>
                <c:pt idx="320">
                  <c:v>12688754.133730683</c:v>
                </c:pt>
                <c:pt idx="321">
                  <c:v>12697489.708818628</c:v>
                </c:pt>
                <c:pt idx="322">
                  <c:v>12706182.391602401</c:v>
                </c:pt>
                <c:pt idx="323">
                  <c:v>12714832.495731771</c:v>
                </c:pt>
                <c:pt idx="324">
                  <c:v>12723440.331822744</c:v>
                </c:pt>
                <c:pt idx="325">
                  <c:v>12732006.207493756</c:v>
                </c:pt>
                <c:pt idx="326">
                  <c:v>12740530.427401727</c:v>
                </c:pt>
                <c:pt idx="327">
                  <c:v>12749013.293277144</c:v>
                </c:pt>
                <c:pt idx="328">
                  <c:v>12757455.103959132</c:v>
                </c:pt>
                <c:pt idx="329">
                  <c:v>12765856.155429585</c:v>
                </c:pt>
                <c:pt idx="330">
                  <c:v>12774216.740847187</c:v>
                </c:pt>
                <c:pt idx="331">
                  <c:v>12782537.150580639</c:v>
                </c:pt>
                <c:pt idx="332">
                  <c:v>12790817.672241662</c:v>
                </c:pt>
                <c:pt idx="333">
                  <c:v>12799058.590717401</c:v>
                </c:pt>
                <c:pt idx="334">
                  <c:v>12807260.1882024</c:v>
                </c:pt>
                <c:pt idx="335">
                  <c:v>12815422.744230211</c:v>
                </c:pt>
                <c:pt idx="336">
                  <c:v>12823546.535704426</c:v>
                </c:pt>
                <c:pt idx="337">
                  <c:v>12831631.836929379</c:v>
                </c:pt>
                <c:pt idx="338">
                  <c:v>12839678.91964034</c:v>
                </c:pt>
                <c:pt idx="339">
                  <c:v>12847688.05303351</c:v>
                </c:pt>
                <c:pt idx="340">
                  <c:v>12855659.503795233</c:v>
                </c:pt>
                <c:pt idx="341">
                  <c:v>12863593.536131127</c:v>
                </c:pt>
                <c:pt idx="342">
                  <c:v>12871490.411794687</c:v>
                </c:pt>
                <c:pt idx="343">
                  <c:v>12879350.390115401</c:v>
                </c:pt>
                <c:pt idx="344">
                  <c:v>12887173.7280268</c:v>
                </c:pt>
                <c:pt idx="345">
                  <c:v>12894960.680093663</c:v>
                </c:pt>
                <c:pt idx="346">
                  <c:v>12902711.498539302</c:v>
                </c:pt>
                <c:pt idx="347">
                  <c:v>12910426.433272121</c:v>
                </c:pt>
                <c:pt idx="348">
                  <c:v>12918105.73191205</c:v>
                </c:pt>
                <c:pt idx="349">
                  <c:v>12925749.639816584</c:v>
                </c:pt>
                <c:pt idx="350">
                  <c:v>12933358.400106244</c:v>
                </c:pt>
                <c:pt idx="351">
                  <c:v>12940932.253690068</c:v>
                </c:pt>
                <c:pt idx="352">
                  <c:v>12948471.43929046</c:v>
                </c:pt>
                <c:pt idx="353">
                  <c:v>12955976.193467848</c:v>
                </c:pt>
                <c:pt idx="354">
                  <c:v>12963446.750644967</c:v>
                </c:pt>
                <c:pt idx="355">
                  <c:v>12970883.34313078</c:v>
                </c:pt>
                <c:pt idx="356">
                  <c:v>12978286.201144258</c:v>
                </c:pt>
                <c:pt idx="357">
                  <c:v>12985655.552837489</c:v>
                </c:pt>
                <c:pt idx="358">
                  <c:v>12992991.62431895</c:v>
                </c:pt>
                <c:pt idx="359">
                  <c:v>13000294.639676049</c:v>
                </c:pt>
                <c:pt idx="360">
                  <c:v>13007564.820997592</c:v>
                </c:pt>
                <c:pt idx="361">
                  <c:v>13014802.388395911</c:v>
                </c:pt>
                <c:pt idx="362">
                  <c:v>13022007.560028685</c:v>
                </c:pt>
                <c:pt idx="363">
                  <c:v>13029180.552120533</c:v>
                </c:pt>
                <c:pt idx="364">
                  <c:v>13036321.578984041</c:v>
                </c:pt>
                <c:pt idx="365">
                  <c:v>13043430.853041202</c:v>
                </c:pt>
                <c:pt idx="366">
                  <c:v>13050508.584843667</c:v>
                </c:pt>
                <c:pt idx="367">
                  <c:v>13057554.98309334</c:v>
                </c:pt>
                <c:pt idx="368">
                  <c:v>13064570.254662694</c:v>
                </c:pt>
                <c:pt idx="369">
                  <c:v>13071554.604614453</c:v>
                </c:pt>
                <c:pt idx="370">
                  <c:v>13078508.236221347</c:v>
                </c:pt>
                <c:pt idx="371">
                  <c:v>13085431.350985574</c:v>
                </c:pt>
                <c:pt idx="372">
                  <c:v>13092324.148657821</c:v>
                </c:pt>
                <c:pt idx="373">
                  <c:v>13099186.82725624</c:v>
                </c:pt>
                <c:pt idx="374">
                  <c:v>13106019.583085075</c:v>
                </c:pt>
                <c:pt idx="375">
                  <c:v>13112822.610753104</c:v>
                </c:pt>
                <c:pt idx="376">
                  <c:v>13119596.103191786</c:v>
                </c:pt>
                <c:pt idx="377">
                  <c:v>13126340.251673261</c:v>
                </c:pt>
                <c:pt idx="378">
                  <c:v>13133055.245828019</c:v>
                </c:pt>
                <c:pt idx="379">
                  <c:v>13139741.273662442</c:v>
                </c:pt>
                <c:pt idx="380">
                  <c:v>13146398.521576028</c:v>
                </c:pt>
                <c:pt idx="381">
                  <c:v>13153027.17437849</c:v>
                </c:pt>
                <c:pt idx="382">
                  <c:v>13159627.41530654</c:v>
                </c:pt>
                <c:pt idx="383">
                  <c:v>13166199.42604061</c:v>
                </c:pt>
                <c:pt idx="384">
                  <c:v>13172743.386721194</c:v>
                </c:pt>
                <c:pt idx="385">
                  <c:v>13179259.475965025</c:v>
                </c:pt>
                <c:pt idx="386">
                  <c:v>13185747.870881189</c:v>
                </c:pt>
                <c:pt idx="387">
                  <c:v>13192208.747086823</c:v>
                </c:pt>
                <c:pt idx="388">
                  <c:v>13198642.278722871</c:v>
                </c:pt>
                <c:pt idx="389">
                  <c:v>13205048.638469333</c:v>
                </c:pt>
                <c:pt idx="390">
                  <c:v>13211427.997560486</c:v>
                </c:pt>
                <c:pt idx="391">
                  <c:v>13217780.525800223</c:v>
                </c:pt>
                <c:pt idx="392">
                  <c:v>13224106.391576402</c:v>
                </c:pt>
                <c:pt idx="393">
                  <c:v>13230405.76187598</c:v>
                </c:pt>
                <c:pt idx="394">
                  <c:v>13236678.802299175</c:v>
                </c:pt>
                <c:pt idx="395">
                  <c:v>13242925.677073926</c:v>
                </c:pt>
                <c:pt idx="396">
                  <c:v>13249146.549070053</c:v>
                </c:pt>
                <c:pt idx="397">
                  <c:v>13255341.579813009</c:v>
                </c:pt>
                <c:pt idx="398">
                  <c:v>13261510.929497926</c:v>
                </c:pt>
                <c:pt idx="399">
                  <c:v>13267654.757003045</c:v>
                </c:pt>
                <c:pt idx="400">
                  <c:v>13273773.219903199</c:v>
                </c:pt>
                <c:pt idx="401">
                  <c:v>13279866.474483259</c:v>
                </c:pt>
                <c:pt idx="402">
                  <c:v>13285934.675750908</c:v>
                </c:pt>
                <c:pt idx="403">
                  <c:v>13291977.977450019</c:v>
                </c:pt>
                <c:pt idx="404">
                  <c:v>13297996.532073194</c:v>
                </c:pt>
                <c:pt idx="405">
                  <c:v>13303990.490874467</c:v>
                </c:pt>
                <c:pt idx="406">
                  <c:v>13309960.003881888</c:v>
                </c:pt>
                <c:pt idx="407">
                  <c:v>13315905.219909754</c:v>
                </c:pt>
                <c:pt idx="408">
                  <c:v>13321826.286570929</c:v>
                </c:pt>
                <c:pt idx="409">
                  <c:v>13327723.350288842</c:v>
                </c:pt>
                <c:pt idx="410">
                  <c:v>13333596.55630932</c:v>
                </c:pt>
                <c:pt idx="411">
                  <c:v>13339446.048712578</c:v>
                </c:pt>
                <c:pt idx="412">
                  <c:v>13345271.970424576</c:v>
                </c:pt>
                <c:pt idx="413">
                  <c:v>13351074.463228684</c:v>
                </c:pt>
                <c:pt idx="414">
                  <c:v>13356853.667777026</c:v>
                </c:pt>
                <c:pt idx="415">
                  <c:v>13362609.723601721</c:v>
                </c:pt>
                <c:pt idx="416">
                  <c:v>13368342.769125788</c:v>
                </c:pt>
                <c:pt idx="417">
                  <c:v>13374052.941674266</c:v>
                </c:pt>
                <c:pt idx="418">
                  <c:v>13379740.377485109</c:v>
                </c:pt>
                <c:pt idx="419">
                  <c:v>13385405.211719669</c:v>
                </c:pt>
                <c:pt idx="420">
                  <c:v>13391047.578473452</c:v>
                </c:pt>
                <c:pt idx="421">
                  <c:v>13396667.610786436</c:v>
                </c:pt>
                <c:pt idx="422">
                  <c:v>13402265.440653564</c:v>
                </c:pt>
                <c:pt idx="423">
                  <c:v>13407841.199034793</c:v>
                </c:pt>
                <c:pt idx="424">
                  <c:v>13413395.015865244</c:v>
                </c:pt>
                <c:pt idx="425">
                  <c:v>13418927.02006516</c:v>
                </c:pt>
                <c:pt idx="426">
                  <c:v>13424437.339549774</c:v>
                </c:pt>
                <c:pt idx="427">
                  <c:v>13429926.101239106</c:v>
                </c:pt>
                <c:pt idx="428">
                  <c:v>13435393.431067483</c:v>
                </c:pt>
                <c:pt idx="429">
                  <c:v>13440839.453993101</c:v>
                </c:pt>
                <c:pt idx="430">
                  <c:v>13446264.294007467</c:v>
                </c:pt>
                <c:pt idx="431">
                  <c:v>13451668.074144704</c:v>
                </c:pt>
                <c:pt idx="432">
                  <c:v>13457050.916490596</c:v>
                </c:pt>
                <c:pt idx="433">
                  <c:v>13462412.942191958</c:v>
                </c:pt>
                <c:pt idx="434">
                  <c:v>13467754.271465281</c:v>
                </c:pt>
                <c:pt idx="435">
                  <c:v>13473075.023605933</c:v>
                </c:pt>
                <c:pt idx="436">
                  <c:v>13478375.316996709</c:v>
                </c:pt>
                <c:pt idx="437">
                  <c:v>13483655.269116599</c:v>
                </c:pt>
                <c:pt idx="438">
                  <c:v>13488914.996549409</c:v>
                </c:pt>
                <c:pt idx="439">
                  <c:v>13494154.614992145</c:v>
                </c:pt>
                <c:pt idx="440">
                  <c:v>13499374.239263477</c:v>
                </c:pt>
                <c:pt idx="441">
                  <c:v>13504573.983312042</c:v>
                </c:pt>
                <c:pt idx="442">
                  <c:v>13509753.960224597</c:v>
                </c:pt>
                <c:pt idx="443">
                  <c:v>13514914.282234151</c:v>
                </c:pt>
                <c:pt idx="444">
                  <c:v>13520055.060727946</c:v>
                </c:pt>
                <c:pt idx="445">
                  <c:v>13525176.406255411</c:v>
                </c:pt>
                <c:pt idx="446">
                  <c:v>13530278.428536046</c:v>
                </c:pt>
                <c:pt idx="447">
                  <c:v>13535361.236467117</c:v>
                </c:pt>
                <c:pt idx="448">
                  <c:v>13540424.938131323</c:v>
                </c:pt>
                <c:pt idx="449">
                  <c:v>13545469.640804417</c:v>
                </c:pt>
                <c:pt idx="450">
                  <c:v>13550495.450962609</c:v>
                </c:pt>
                <c:pt idx="451">
                  <c:v>13555502.47429008</c:v>
                </c:pt>
                <c:pt idx="452">
                  <c:v>13560490.815686241</c:v>
                </c:pt>
                <c:pt idx="453">
                  <c:v>13565460.579273093</c:v>
                </c:pt>
                <c:pt idx="454">
                  <c:v>13570411.868402231</c:v>
                </c:pt>
                <c:pt idx="455">
                  <c:v>13575344.785661994</c:v>
                </c:pt>
                <c:pt idx="456">
                  <c:v>13580259.432884621</c:v>
                </c:pt>
                <c:pt idx="457">
                  <c:v>13585155.911152972</c:v>
                </c:pt>
                <c:pt idx="458">
                  <c:v>13590034.320807468</c:v>
                </c:pt>
                <c:pt idx="459">
                  <c:v>13594894.761452988</c:v>
                </c:pt>
                <c:pt idx="460">
                  <c:v>13599737.331965348</c:v>
                </c:pt>
                <c:pt idx="461">
                  <c:v>13604562.130498163</c:v>
                </c:pt>
                <c:pt idx="462">
                  <c:v>13609369.254489318</c:v>
                </c:pt>
                <c:pt idx="463">
                  <c:v>13614158.800667416</c:v>
                </c:pt>
                <c:pt idx="464">
                  <c:v>13618930.865058266</c:v>
                </c:pt>
                <c:pt idx="465">
                  <c:v>13623685.54299124</c:v>
                </c:pt>
              </c:numCache>
            </c:numRef>
          </c:yVal>
          <c:smooth val="1"/>
        </c:ser>
        <c:ser>
          <c:idx val="0"/>
          <c:order val="1"/>
          <c:tx>
            <c:v>ETC</c:v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'VOI Plots'!$A$52:$A$517</c:f>
              <c:numCache>
                <c:formatCode>General</c:formatCode>
                <c:ptCount val="466"/>
                <c:pt idx="0">
                  <c:v>125</c:v>
                </c:pt>
                <c:pt idx="1">
                  <c:v>130</c:v>
                </c:pt>
                <c:pt idx="2">
                  <c:v>135</c:v>
                </c:pt>
                <c:pt idx="3">
                  <c:v>140</c:v>
                </c:pt>
                <c:pt idx="4">
                  <c:v>145</c:v>
                </c:pt>
                <c:pt idx="5">
                  <c:v>150</c:v>
                </c:pt>
                <c:pt idx="6">
                  <c:v>155</c:v>
                </c:pt>
                <c:pt idx="7">
                  <c:v>160</c:v>
                </c:pt>
                <c:pt idx="8">
                  <c:v>165</c:v>
                </c:pt>
                <c:pt idx="9">
                  <c:v>170</c:v>
                </c:pt>
                <c:pt idx="10">
                  <c:v>175</c:v>
                </c:pt>
                <c:pt idx="11">
                  <c:v>180</c:v>
                </c:pt>
                <c:pt idx="12">
                  <c:v>185</c:v>
                </c:pt>
                <c:pt idx="13">
                  <c:v>190</c:v>
                </c:pt>
                <c:pt idx="14">
                  <c:v>195</c:v>
                </c:pt>
                <c:pt idx="15">
                  <c:v>200</c:v>
                </c:pt>
                <c:pt idx="16">
                  <c:v>205</c:v>
                </c:pt>
                <c:pt idx="17">
                  <c:v>210</c:v>
                </c:pt>
                <c:pt idx="18">
                  <c:v>215</c:v>
                </c:pt>
                <c:pt idx="19">
                  <c:v>220</c:v>
                </c:pt>
                <c:pt idx="20">
                  <c:v>225</c:v>
                </c:pt>
                <c:pt idx="21">
                  <c:v>230</c:v>
                </c:pt>
                <c:pt idx="22">
                  <c:v>235</c:v>
                </c:pt>
                <c:pt idx="23">
                  <c:v>240</c:v>
                </c:pt>
                <c:pt idx="24">
                  <c:v>245</c:v>
                </c:pt>
                <c:pt idx="25">
                  <c:v>250</c:v>
                </c:pt>
                <c:pt idx="26">
                  <c:v>255</c:v>
                </c:pt>
                <c:pt idx="27">
                  <c:v>260</c:v>
                </c:pt>
                <c:pt idx="28">
                  <c:v>265</c:v>
                </c:pt>
                <c:pt idx="29">
                  <c:v>270</c:v>
                </c:pt>
                <c:pt idx="30">
                  <c:v>275</c:v>
                </c:pt>
                <c:pt idx="31">
                  <c:v>280</c:v>
                </c:pt>
                <c:pt idx="32">
                  <c:v>285</c:v>
                </c:pt>
                <c:pt idx="33">
                  <c:v>290</c:v>
                </c:pt>
                <c:pt idx="34">
                  <c:v>295</c:v>
                </c:pt>
                <c:pt idx="35">
                  <c:v>300</c:v>
                </c:pt>
                <c:pt idx="36">
                  <c:v>305</c:v>
                </c:pt>
                <c:pt idx="37">
                  <c:v>310</c:v>
                </c:pt>
                <c:pt idx="38">
                  <c:v>315</c:v>
                </c:pt>
                <c:pt idx="39">
                  <c:v>320</c:v>
                </c:pt>
                <c:pt idx="40">
                  <c:v>325</c:v>
                </c:pt>
                <c:pt idx="41">
                  <c:v>330</c:v>
                </c:pt>
                <c:pt idx="42">
                  <c:v>335</c:v>
                </c:pt>
                <c:pt idx="43">
                  <c:v>340</c:v>
                </c:pt>
                <c:pt idx="44">
                  <c:v>345</c:v>
                </c:pt>
                <c:pt idx="45">
                  <c:v>350</c:v>
                </c:pt>
                <c:pt idx="46">
                  <c:v>355</c:v>
                </c:pt>
                <c:pt idx="47">
                  <c:v>360</c:v>
                </c:pt>
                <c:pt idx="48">
                  <c:v>365</c:v>
                </c:pt>
                <c:pt idx="49">
                  <c:v>370</c:v>
                </c:pt>
                <c:pt idx="50">
                  <c:v>375</c:v>
                </c:pt>
                <c:pt idx="51">
                  <c:v>380</c:v>
                </c:pt>
                <c:pt idx="52">
                  <c:v>385</c:v>
                </c:pt>
                <c:pt idx="53">
                  <c:v>390</c:v>
                </c:pt>
                <c:pt idx="54">
                  <c:v>395</c:v>
                </c:pt>
                <c:pt idx="55">
                  <c:v>400</c:v>
                </c:pt>
                <c:pt idx="56">
                  <c:v>405</c:v>
                </c:pt>
                <c:pt idx="57">
                  <c:v>410</c:v>
                </c:pt>
                <c:pt idx="58">
                  <c:v>415</c:v>
                </c:pt>
                <c:pt idx="59">
                  <c:v>420</c:v>
                </c:pt>
                <c:pt idx="60">
                  <c:v>425</c:v>
                </c:pt>
                <c:pt idx="61">
                  <c:v>430</c:v>
                </c:pt>
                <c:pt idx="62">
                  <c:v>435</c:v>
                </c:pt>
                <c:pt idx="63">
                  <c:v>440</c:v>
                </c:pt>
                <c:pt idx="64">
                  <c:v>445</c:v>
                </c:pt>
                <c:pt idx="65">
                  <c:v>450</c:v>
                </c:pt>
                <c:pt idx="66">
                  <c:v>455</c:v>
                </c:pt>
                <c:pt idx="67">
                  <c:v>460</c:v>
                </c:pt>
                <c:pt idx="68">
                  <c:v>465</c:v>
                </c:pt>
                <c:pt idx="69">
                  <c:v>470</c:v>
                </c:pt>
                <c:pt idx="70">
                  <c:v>475</c:v>
                </c:pt>
                <c:pt idx="71">
                  <c:v>480</c:v>
                </c:pt>
                <c:pt idx="72">
                  <c:v>485</c:v>
                </c:pt>
                <c:pt idx="73">
                  <c:v>490</c:v>
                </c:pt>
                <c:pt idx="74">
                  <c:v>495</c:v>
                </c:pt>
                <c:pt idx="75">
                  <c:v>500</c:v>
                </c:pt>
                <c:pt idx="76">
                  <c:v>505</c:v>
                </c:pt>
                <c:pt idx="77">
                  <c:v>510</c:v>
                </c:pt>
                <c:pt idx="78">
                  <c:v>515</c:v>
                </c:pt>
                <c:pt idx="79">
                  <c:v>520</c:v>
                </c:pt>
                <c:pt idx="80">
                  <c:v>525</c:v>
                </c:pt>
                <c:pt idx="81">
                  <c:v>530</c:v>
                </c:pt>
                <c:pt idx="82">
                  <c:v>535</c:v>
                </c:pt>
                <c:pt idx="83">
                  <c:v>540</c:v>
                </c:pt>
                <c:pt idx="84">
                  <c:v>545</c:v>
                </c:pt>
                <c:pt idx="85">
                  <c:v>550</c:v>
                </c:pt>
                <c:pt idx="86">
                  <c:v>555</c:v>
                </c:pt>
                <c:pt idx="87">
                  <c:v>560</c:v>
                </c:pt>
                <c:pt idx="88">
                  <c:v>565</c:v>
                </c:pt>
                <c:pt idx="89">
                  <c:v>570</c:v>
                </c:pt>
                <c:pt idx="90">
                  <c:v>575</c:v>
                </c:pt>
                <c:pt idx="91">
                  <c:v>580</c:v>
                </c:pt>
                <c:pt idx="92">
                  <c:v>585</c:v>
                </c:pt>
                <c:pt idx="93">
                  <c:v>590</c:v>
                </c:pt>
                <c:pt idx="94">
                  <c:v>595</c:v>
                </c:pt>
                <c:pt idx="95">
                  <c:v>600</c:v>
                </c:pt>
                <c:pt idx="96">
                  <c:v>605</c:v>
                </c:pt>
                <c:pt idx="97">
                  <c:v>610</c:v>
                </c:pt>
                <c:pt idx="98">
                  <c:v>615</c:v>
                </c:pt>
                <c:pt idx="99">
                  <c:v>620</c:v>
                </c:pt>
                <c:pt idx="100">
                  <c:v>625</c:v>
                </c:pt>
                <c:pt idx="101">
                  <c:v>630</c:v>
                </c:pt>
                <c:pt idx="102">
                  <c:v>635</c:v>
                </c:pt>
                <c:pt idx="103">
                  <c:v>640</c:v>
                </c:pt>
                <c:pt idx="104">
                  <c:v>645</c:v>
                </c:pt>
                <c:pt idx="105">
                  <c:v>650</c:v>
                </c:pt>
                <c:pt idx="106">
                  <c:v>655</c:v>
                </c:pt>
                <c:pt idx="107">
                  <c:v>660</c:v>
                </c:pt>
                <c:pt idx="108">
                  <c:v>665</c:v>
                </c:pt>
                <c:pt idx="109">
                  <c:v>670</c:v>
                </c:pt>
                <c:pt idx="110">
                  <c:v>675</c:v>
                </c:pt>
                <c:pt idx="111">
                  <c:v>680</c:v>
                </c:pt>
                <c:pt idx="112">
                  <c:v>685</c:v>
                </c:pt>
                <c:pt idx="113">
                  <c:v>690</c:v>
                </c:pt>
                <c:pt idx="114">
                  <c:v>695</c:v>
                </c:pt>
                <c:pt idx="115">
                  <c:v>700</c:v>
                </c:pt>
                <c:pt idx="116">
                  <c:v>705</c:v>
                </c:pt>
                <c:pt idx="117">
                  <c:v>710</c:v>
                </c:pt>
                <c:pt idx="118">
                  <c:v>715</c:v>
                </c:pt>
                <c:pt idx="119">
                  <c:v>720</c:v>
                </c:pt>
                <c:pt idx="120">
                  <c:v>725</c:v>
                </c:pt>
                <c:pt idx="121">
                  <c:v>730</c:v>
                </c:pt>
                <c:pt idx="122">
                  <c:v>735</c:v>
                </c:pt>
                <c:pt idx="123">
                  <c:v>740</c:v>
                </c:pt>
                <c:pt idx="124">
                  <c:v>745</c:v>
                </c:pt>
                <c:pt idx="125">
                  <c:v>750</c:v>
                </c:pt>
                <c:pt idx="126">
                  <c:v>755</c:v>
                </c:pt>
                <c:pt idx="127">
                  <c:v>760</c:v>
                </c:pt>
                <c:pt idx="128">
                  <c:v>765</c:v>
                </c:pt>
                <c:pt idx="129">
                  <c:v>770</c:v>
                </c:pt>
                <c:pt idx="130">
                  <c:v>775</c:v>
                </c:pt>
                <c:pt idx="131">
                  <c:v>780</c:v>
                </c:pt>
                <c:pt idx="132">
                  <c:v>785</c:v>
                </c:pt>
                <c:pt idx="133">
                  <c:v>790</c:v>
                </c:pt>
                <c:pt idx="134">
                  <c:v>795</c:v>
                </c:pt>
                <c:pt idx="135">
                  <c:v>800</c:v>
                </c:pt>
                <c:pt idx="136">
                  <c:v>805</c:v>
                </c:pt>
                <c:pt idx="137">
                  <c:v>810</c:v>
                </c:pt>
                <c:pt idx="138">
                  <c:v>815</c:v>
                </c:pt>
                <c:pt idx="139">
                  <c:v>820</c:v>
                </c:pt>
                <c:pt idx="140">
                  <c:v>825</c:v>
                </c:pt>
                <c:pt idx="141">
                  <c:v>830</c:v>
                </c:pt>
                <c:pt idx="142">
                  <c:v>835</c:v>
                </c:pt>
                <c:pt idx="143">
                  <c:v>840</c:v>
                </c:pt>
                <c:pt idx="144">
                  <c:v>845</c:v>
                </c:pt>
                <c:pt idx="145">
                  <c:v>850</c:v>
                </c:pt>
                <c:pt idx="146">
                  <c:v>855</c:v>
                </c:pt>
                <c:pt idx="147">
                  <c:v>860</c:v>
                </c:pt>
                <c:pt idx="148">
                  <c:v>865</c:v>
                </c:pt>
                <c:pt idx="149">
                  <c:v>870</c:v>
                </c:pt>
                <c:pt idx="150">
                  <c:v>875</c:v>
                </c:pt>
                <c:pt idx="151">
                  <c:v>880</c:v>
                </c:pt>
                <c:pt idx="152">
                  <c:v>885</c:v>
                </c:pt>
                <c:pt idx="153">
                  <c:v>890</c:v>
                </c:pt>
                <c:pt idx="154">
                  <c:v>895</c:v>
                </c:pt>
                <c:pt idx="155">
                  <c:v>900</c:v>
                </c:pt>
                <c:pt idx="156">
                  <c:v>905</c:v>
                </c:pt>
                <c:pt idx="157">
                  <c:v>910</c:v>
                </c:pt>
                <c:pt idx="158">
                  <c:v>915</c:v>
                </c:pt>
                <c:pt idx="159">
                  <c:v>920</c:v>
                </c:pt>
                <c:pt idx="160">
                  <c:v>925</c:v>
                </c:pt>
                <c:pt idx="161">
                  <c:v>930</c:v>
                </c:pt>
                <c:pt idx="162">
                  <c:v>935</c:v>
                </c:pt>
                <c:pt idx="163">
                  <c:v>940</c:v>
                </c:pt>
                <c:pt idx="164">
                  <c:v>945</c:v>
                </c:pt>
                <c:pt idx="165">
                  <c:v>950</c:v>
                </c:pt>
                <c:pt idx="166">
                  <c:v>955</c:v>
                </c:pt>
                <c:pt idx="167">
                  <c:v>960</c:v>
                </c:pt>
                <c:pt idx="168">
                  <c:v>965</c:v>
                </c:pt>
                <c:pt idx="169">
                  <c:v>970</c:v>
                </c:pt>
                <c:pt idx="170">
                  <c:v>975</c:v>
                </c:pt>
                <c:pt idx="171">
                  <c:v>980</c:v>
                </c:pt>
                <c:pt idx="172">
                  <c:v>985</c:v>
                </c:pt>
                <c:pt idx="173">
                  <c:v>990</c:v>
                </c:pt>
                <c:pt idx="174">
                  <c:v>995</c:v>
                </c:pt>
                <c:pt idx="175">
                  <c:v>1000</c:v>
                </c:pt>
                <c:pt idx="176">
                  <c:v>1005</c:v>
                </c:pt>
                <c:pt idx="177">
                  <c:v>1010</c:v>
                </c:pt>
                <c:pt idx="178">
                  <c:v>1015</c:v>
                </c:pt>
                <c:pt idx="179">
                  <c:v>1020</c:v>
                </c:pt>
                <c:pt idx="180">
                  <c:v>1025</c:v>
                </c:pt>
                <c:pt idx="181">
                  <c:v>1030</c:v>
                </c:pt>
                <c:pt idx="182">
                  <c:v>1035</c:v>
                </c:pt>
                <c:pt idx="183">
                  <c:v>1040</c:v>
                </c:pt>
                <c:pt idx="184">
                  <c:v>1045</c:v>
                </c:pt>
                <c:pt idx="185">
                  <c:v>1050</c:v>
                </c:pt>
                <c:pt idx="186">
                  <c:v>1055</c:v>
                </c:pt>
                <c:pt idx="187">
                  <c:v>1060</c:v>
                </c:pt>
                <c:pt idx="188">
                  <c:v>1065</c:v>
                </c:pt>
                <c:pt idx="189">
                  <c:v>1070</c:v>
                </c:pt>
                <c:pt idx="190">
                  <c:v>1075</c:v>
                </c:pt>
                <c:pt idx="191">
                  <c:v>1080</c:v>
                </c:pt>
                <c:pt idx="192">
                  <c:v>1085</c:v>
                </c:pt>
                <c:pt idx="193">
                  <c:v>1090</c:v>
                </c:pt>
                <c:pt idx="194">
                  <c:v>1095</c:v>
                </c:pt>
                <c:pt idx="195">
                  <c:v>1100</c:v>
                </c:pt>
                <c:pt idx="196">
                  <c:v>1105</c:v>
                </c:pt>
                <c:pt idx="197">
                  <c:v>1110</c:v>
                </c:pt>
                <c:pt idx="198">
                  <c:v>1115</c:v>
                </c:pt>
                <c:pt idx="199">
                  <c:v>1120</c:v>
                </c:pt>
                <c:pt idx="200">
                  <c:v>1125</c:v>
                </c:pt>
                <c:pt idx="201">
                  <c:v>1130</c:v>
                </c:pt>
                <c:pt idx="202">
                  <c:v>1135</c:v>
                </c:pt>
                <c:pt idx="203">
                  <c:v>1140</c:v>
                </c:pt>
                <c:pt idx="204">
                  <c:v>1145</c:v>
                </c:pt>
                <c:pt idx="205">
                  <c:v>1150</c:v>
                </c:pt>
                <c:pt idx="206">
                  <c:v>1155</c:v>
                </c:pt>
                <c:pt idx="207">
                  <c:v>1160</c:v>
                </c:pt>
                <c:pt idx="208">
                  <c:v>1165</c:v>
                </c:pt>
                <c:pt idx="209">
                  <c:v>1170</c:v>
                </c:pt>
                <c:pt idx="210">
                  <c:v>1175</c:v>
                </c:pt>
                <c:pt idx="211">
                  <c:v>1180</c:v>
                </c:pt>
                <c:pt idx="212">
                  <c:v>1185</c:v>
                </c:pt>
                <c:pt idx="213">
                  <c:v>1190</c:v>
                </c:pt>
                <c:pt idx="214">
                  <c:v>1195</c:v>
                </c:pt>
                <c:pt idx="215">
                  <c:v>1200</c:v>
                </c:pt>
                <c:pt idx="216">
                  <c:v>1205</c:v>
                </c:pt>
                <c:pt idx="217">
                  <c:v>1210</c:v>
                </c:pt>
                <c:pt idx="218">
                  <c:v>1215</c:v>
                </c:pt>
                <c:pt idx="219">
                  <c:v>1220</c:v>
                </c:pt>
                <c:pt idx="220">
                  <c:v>1225</c:v>
                </c:pt>
                <c:pt idx="221">
                  <c:v>1230</c:v>
                </c:pt>
                <c:pt idx="222">
                  <c:v>1235</c:v>
                </c:pt>
                <c:pt idx="223">
                  <c:v>1240</c:v>
                </c:pt>
                <c:pt idx="224">
                  <c:v>1245</c:v>
                </c:pt>
                <c:pt idx="225">
                  <c:v>1250</c:v>
                </c:pt>
                <c:pt idx="226">
                  <c:v>1255</c:v>
                </c:pt>
                <c:pt idx="227">
                  <c:v>1260</c:v>
                </c:pt>
                <c:pt idx="228">
                  <c:v>1265</c:v>
                </c:pt>
                <c:pt idx="229">
                  <c:v>1270</c:v>
                </c:pt>
                <c:pt idx="230">
                  <c:v>1275</c:v>
                </c:pt>
                <c:pt idx="231">
                  <c:v>1280</c:v>
                </c:pt>
                <c:pt idx="232">
                  <c:v>1285</c:v>
                </c:pt>
                <c:pt idx="233">
                  <c:v>1290</c:v>
                </c:pt>
                <c:pt idx="234">
                  <c:v>1295</c:v>
                </c:pt>
                <c:pt idx="235">
                  <c:v>1300</c:v>
                </c:pt>
                <c:pt idx="236">
                  <c:v>1305</c:v>
                </c:pt>
                <c:pt idx="237">
                  <c:v>1310</c:v>
                </c:pt>
                <c:pt idx="238">
                  <c:v>1315</c:v>
                </c:pt>
                <c:pt idx="239">
                  <c:v>1320</c:v>
                </c:pt>
                <c:pt idx="240">
                  <c:v>1325</c:v>
                </c:pt>
                <c:pt idx="241">
                  <c:v>1330</c:v>
                </c:pt>
                <c:pt idx="242">
                  <c:v>1335</c:v>
                </c:pt>
                <c:pt idx="243">
                  <c:v>1340</c:v>
                </c:pt>
                <c:pt idx="244">
                  <c:v>1345</c:v>
                </c:pt>
                <c:pt idx="245">
                  <c:v>1350</c:v>
                </c:pt>
                <c:pt idx="246">
                  <c:v>1355</c:v>
                </c:pt>
                <c:pt idx="247">
                  <c:v>1360</c:v>
                </c:pt>
                <c:pt idx="248">
                  <c:v>1365</c:v>
                </c:pt>
                <c:pt idx="249">
                  <c:v>1370</c:v>
                </c:pt>
                <c:pt idx="250">
                  <c:v>1375</c:v>
                </c:pt>
                <c:pt idx="251">
                  <c:v>1380</c:v>
                </c:pt>
                <c:pt idx="252">
                  <c:v>1385</c:v>
                </c:pt>
                <c:pt idx="253">
                  <c:v>1390</c:v>
                </c:pt>
                <c:pt idx="254">
                  <c:v>1395</c:v>
                </c:pt>
                <c:pt idx="255">
                  <c:v>1400</c:v>
                </c:pt>
                <c:pt idx="256">
                  <c:v>1405</c:v>
                </c:pt>
                <c:pt idx="257">
                  <c:v>1410</c:v>
                </c:pt>
                <c:pt idx="258">
                  <c:v>1415</c:v>
                </c:pt>
                <c:pt idx="259">
                  <c:v>1420</c:v>
                </c:pt>
                <c:pt idx="260">
                  <c:v>1425</c:v>
                </c:pt>
                <c:pt idx="261">
                  <c:v>1430</c:v>
                </c:pt>
                <c:pt idx="262">
                  <c:v>1435</c:v>
                </c:pt>
                <c:pt idx="263">
                  <c:v>1440</c:v>
                </c:pt>
                <c:pt idx="264">
                  <c:v>1445</c:v>
                </c:pt>
                <c:pt idx="265">
                  <c:v>1450</c:v>
                </c:pt>
                <c:pt idx="266">
                  <c:v>1455</c:v>
                </c:pt>
                <c:pt idx="267">
                  <c:v>1460</c:v>
                </c:pt>
                <c:pt idx="268">
                  <c:v>1465</c:v>
                </c:pt>
                <c:pt idx="269">
                  <c:v>1470</c:v>
                </c:pt>
                <c:pt idx="270">
                  <c:v>1475</c:v>
                </c:pt>
                <c:pt idx="271">
                  <c:v>1480</c:v>
                </c:pt>
                <c:pt idx="272">
                  <c:v>1485</c:v>
                </c:pt>
                <c:pt idx="273">
                  <c:v>1490</c:v>
                </c:pt>
                <c:pt idx="274">
                  <c:v>1495</c:v>
                </c:pt>
                <c:pt idx="275">
                  <c:v>1500</c:v>
                </c:pt>
                <c:pt idx="276">
                  <c:v>1505</c:v>
                </c:pt>
                <c:pt idx="277">
                  <c:v>1510</c:v>
                </c:pt>
                <c:pt idx="278">
                  <c:v>1515</c:v>
                </c:pt>
                <c:pt idx="279">
                  <c:v>1520</c:v>
                </c:pt>
                <c:pt idx="280">
                  <c:v>1525</c:v>
                </c:pt>
                <c:pt idx="281">
                  <c:v>1530</c:v>
                </c:pt>
                <c:pt idx="282">
                  <c:v>1535</c:v>
                </c:pt>
                <c:pt idx="283">
                  <c:v>1540</c:v>
                </c:pt>
                <c:pt idx="284">
                  <c:v>1545</c:v>
                </c:pt>
                <c:pt idx="285">
                  <c:v>1550</c:v>
                </c:pt>
                <c:pt idx="286">
                  <c:v>1555</c:v>
                </c:pt>
                <c:pt idx="287">
                  <c:v>1560</c:v>
                </c:pt>
                <c:pt idx="288">
                  <c:v>1565</c:v>
                </c:pt>
                <c:pt idx="289">
                  <c:v>1570</c:v>
                </c:pt>
                <c:pt idx="290">
                  <c:v>1575</c:v>
                </c:pt>
                <c:pt idx="291">
                  <c:v>1580</c:v>
                </c:pt>
                <c:pt idx="292">
                  <c:v>1585</c:v>
                </c:pt>
                <c:pt idx="293">
                  <c:v>1590</c:v>
                </c:pt>
                <c:pt idx="294">
                  <c:v>1595</c:v>
                </c:pt>
                <c:pt idx="295">
                  <c:v>1600</c:v>
                </c:pt>
                <c:pt idx="296">
                  <c:v>1605</c:v>
                </c:pt>
                <c:pt idx="297">
                  <c:v>1610</c:v>
                </c:pt>
                <c:pt idx="298">
                  <c:v>1615</c:v>
                </c:pt>
                <c:pt idx="299">
                  <c:v>1620</c:v>
                </c:pt>
                <c:pt idx="300">
                  <c:v>1625</c:v>
                </c:pt>
                <c:pt idx="301">
                  <c:v>1630</c:v>
                </c:pt>
                <c:pt idx="302">
                  <c:v>1635</c:v>
                </c:pt>
                <c:pt idx="303">
                  <c:v>1640</c:v>
                </c:pt>
                <c:pt idx="304">
                  <c:v>1645</c:v>
                </c:pt>
                <c:pt idx="305">
                  <c:v>1650</c:v>
                </c:pt>
                <c:pt idx="306">
                  <c:v>1655</c:v>
                </c:pt>
                <c:pt idx="307">
                  <c:v>1660</c:v>
                </c:pt>
                <c:pt idx="308">
                  <c:v>1665</c:v>
                </c:pt>
                <c:pt idx="309">
                  <c:v>1670</c:v>
                </c:pt>
                <c:pt idx="310">
                  <c:v>1675</c:v>
                </c:pt>
                <c:pt idx="311">
                  <c:v>1680</c:v>
                </c:pt>
                <c:pt idx="312">
                  <c:v>1685</c:v>
                </c:pt>
                <c:pt idx="313">
                  <c:v>1690</c:v>
                </c:pt>
                <c:pt idx="314">
                  <c:v>1695</c:v>
                </c:pt>
                <c:pt idx="315">
                  <c:v>1700</c:v>
                </c:pt>
                <c:pt idx="316">
                  <c:v>1705</c:v>
                </c:pt>
                <c:pt idx="317">
                  <c:v>1710</c:v>
                </c:pt>
                <c:pt idx="318">
                  <c:v>1715</c:v>
                </c:pt>
                <c:pt idx="319">
                  <c:v>1720</c:v>
                </c:pt>
                <c:pt idx="320">
                  <c:v>1725</c:v>
                </c:pt>
                <c:pt idx="321">
                  <c:v>1730</c:v>
                </c:pt>
                <c:pt idx="322">
                  <c:v>1735</c:v>
                </c:pt>
                <c:pt idx="323">
                  <c:v>1740</c:v>
                </c:pt>
                <c:pt idx="324">
                  <c:v>1745</c:v>
                </c:pt>
                <c:pt idx="325">
                  <c:v>1750</c:v>
                </c:pt>
                <c:pt idx="326">
                  <c:v>1755</c:v>
                </c:pt>
                <c:pt idx="327">
                  <c:v>1760</c:v>
                </c:pt>
                <c:pt idx="328">
                  <c:v>1765</c:v>
                </c:pt>
                <c:pt idx="329">
                  <c:v>1770</c:v>
                </c:pt>
                <c:pt idx="330">
                  <c:v>1775</c:v>
                </c:pt>
                <c:pt idx="331">
                  <c:v>1780</c:v>
                </c:pt>
                <c:pt idx="332">
                  <c:v>1785</c:v>
                </c:pt>
                <c:pt idx="333">
                  <c:v>1790</c:v>
                </c:pt>
                <c:pt idx="334">
                  <c:v>1795</c:v>
                </c:pt>
                <c:pt idx="335">
                  <c:v>1800</c:v>
                </c:pt>
                <c:pt idx="336">
                  <c:v>1805</c:v>
                </c:pt>
                <c:pt idx="337">
                  <c:v>1810</c:v>
                </c:pt>
                <c:pt idx="338">
                  <c:v>1815</c:v>
                </c:pt>
                <c:pt idx="339">
                  <c:v>1820</c:v>
                </c:pt>
                <c:pt idx="340">
                  <c:v>1825</c:v>
                </c:pt>
                <c:pt idx="341">
                  <c:v>1830</c:v>
                </c:pt>
                <c:pt idx="342">
                  <c:v>1835</c:v>
                </c:pt>
                <c:pt idx="343">
                  <c:v>1840</c:v>
                </c:pt>
                <c:pt idx="344">
                  <c:v>1845</c:v>
                </c:pt>
                <c:pt idx="345">
                  <c:v>1850</c:v>
                </c:pt>
                <c:pt idx="346">
                  <c:v>1855</c:v>
                </c:pt>
                <c:pt idx="347">
                  <c:v>1860</c:v>
                </c:pt>
                <c:pt idx="348">
                  <c:v>1865</c:v>
                </c:pt>
                <c:pt idx="349">
                  <c:v>1870</c:v>
                </c:pt>
                <c:pt idx="350">
                  <c:v>1875</c:v>
                </c:pt>
                <c:pt idx="351">
                  <c:v>1880</c:v>
                </c:pt>
                <c:pt idx="352">
                  <c:v>1885</c:v>
                </c:pt>
                <c:pt idx="353">
                  <c:v>1890</c:v>
                </c:pt>
                <c:pt idx="354">
                  <c:v>1895</c:v>
                </c:pt>
                <c:pt idx="355">
                  <c:v>1900</c:v>
                </c:pt>
                <c:pt idx="356">
                  <c:v>1905</c:v>
                </c:pt>
                <c:pt idx="357">
                  <c:v>1910</c:v>
                </c:pt>
                <c:pt idx="358">
                  <c:v>1915</c:v>
                </c:pt>
                <c:pt idx="359">
                  <c:v>1920</c:v>
                </c:pt>
                <c:pt idx="360">
                  <c:v>1925</c:v>
                </c:pt>
                <c:pt idx="361">
                  <c:v>1930</c:v>
                </c:pt>
                <c:pt idx="362">
                  <c:v>1935</c:v>
                </c:pt>
                <c:pt idx="363">
                  <c:v>1940</c:v>
                </c:pt>
                <c:pt idx="364">
                  <c:v>1945</c:v>
                </c:pt>
                <c:pt idx="365">
                  <c:v>1950</c:v>
                </c:pt>
                <c:pt idx="366">
                  <c:v>1955</c:v>
                </c:pt>
                <c:pt idx="367">
                  <c:v>1960</c:v>
                </c:pt>
                <c:pt idx="368">
                  <c:v>1965</c:v>
                </c:pt>
                <c:pt idx="369">
                  <c:v>1970</c:v>
                </c:pt>
                <c:pt idx="370">
                  <c:v>1975</c:v>
                </c:pt>
                <c:pt idx="371">
                  <c:v>1980</c:v>
                </c:pt>
                <c:pt idx="372">
                  <c:v>1985</c:v>
                </c:pt>
                <c:pt idx="373">
                  <c:v>1990</c:v>
                </c:pt>
                <c:pt idx="374">
                  <c:v>1995</c:v>
                </c:pt>
                <c:pt idx="375">
                  <c:v>2000</c:v>
                </c:pt>
                <c:pt idx="376">
                  <c:v>2005</c:v>
                </c:pt>
                <c:pt idx="377">
                  <c:v>2010</c:v>
                </c:pt>
                <c:pt idx="378">
                  <c:v>2015</c:v>
                </c:pt>
                <c:pt idx="379">
                  <c:v>2020</c:v>
                </c:pt>
                <c:pt idx="380">
                  <c:v>2025</c:v>
                </c:pt>
                <c:pt idx="381">
                  <c:v>2030</c:v>
                </c:pt>
                <c:pt idx="382">
                  <c:v>2035</c:v>
                </c:pt>
                <c:pt idx="383">
                  <c:v>2040</c:v>
                </c:pt>
                <c:pt idx="384">
                  <c:v>2045</c:v>
                </c:pt>
                <c:pt idx="385">
                  <c:v>2050</c:v>
                </c:pt>
                <c:pt idx="386">
                  <c:v>2055</c:v>
                </c:pt>
                <c:pt idx="387">
                  <c:v>2060</c:v>
                </c:pt>
                <c:pt idx="388">
                  <c:v>2065</c:v>
                </c:pt>
                <c:pt idx="389">
                  <c:v>2070</c:v>
                </c:pt>
                <c:pt idx="390">
                  <c:v>2075</c:v>
                </c:pt>
                <c:pt idx="391">
                  <c:v>2080</c:v>
                </c:pt>
                <c:pt idx="392">
                  <c:v>2085</c:v>
                </c:pt>
                <c:pt idx="393">
                  <c:v>2090</c:v>
                </c:pt>
                <c:pt idx="394">
                  <c:v>2095</c:v>
                </c:pt>
                <c:pt idx="395">
                  <c:v>2100</c:v>
                </c:pt>
                <c:pt idx="396">
                  <c:v>2105</c:v>
                </c:pt>
                <c:pt idx="397">
                  <c:v>2110</c:v>
                </c:pt>
                <c:pt idx="398">
                  <c:v>2115</c:v>
                </c:pt>
                <c:pt idx="399">
                  <c:v>2120</c:v>
                </c:pt>
                <c:pt idx="400">
                  <c:v>2125</c:v>
                </c:pt>
                <c:pt idx="401">
                  <c:v>2130</c:v>
                </c:pt>
                <c:pt idx="402">
                  <c:v>2135</c:v>
                </c:pt>
                <c:pt idx="403">
                  <c:v>2140</c:v>
                </c:pt>
                <c:pt idx="404">
                  <c:v>2145</c:v>
                </c:pt>
                <c:pt idx="405">
                  <c:v>2150</c:v>
                </c:pt>
                <c:pt idx="406">
                  <c:v>2155</c:v>
                </c:pt>
                <c:pt idx="407">
                  <c:v>2160</c:v>
                </c:pt>
                <c:pt idx="408">
                  <c:v>2165</c:v>
                </c:pt>
                <c:pt idx="409">
                  <c:v>2170</c:v>
                </c:pt>
                <c:pt idx="410">
                  <c:v>2175</c:v>
                </c:pt>
                <c:pt idx="411">
                  <c:v>2180</c:v>
                </c:pt>
                <c:pt idx="412">
                  <c:v>2185</c:v>
                </c:pt>
                <c:pt idx="413">
                  <c:v>2190</c:v>
                </c:pt>
                <c:pt idx="414">
                  <c:v>2195</c:v>
                </c:pt>
                <c:pt idx="415">
                  <c:v>2200</c:v>
                </c:pt>
                <c:pt idx="416">
                  <c:v>2205</c:v>
                </c:pt>
                <c:pt idx="417">
                  <c:v>2210</c:v>
                </c:pt>
                <c:pt idx="418">
                  <c:v>2215</c:v>
                </c:pt>
                <c:pt idx="419">
                  <c:v>2220</c:v>
                </c:pt>
                <c:pt idx="420">
                  <c:v>2225</c:v>
                </c:pt>
                <c:pt idx="421">
                  <c:v>2230</c:v>
                </c:pt>
                <c:pt idx="422">
                  <c:v>2235</c:v>
                </c:pt>
                <c:pt idx="423">
                  <c:v>2240</c:v>
                </c:pt>
                <c:pt idx="424">
                  <c:v>2245</c:v>
                </c:pt>
                <c:pt idx="425">
                  <c:v>2250</c:v>
                </c:pt>
                <c:pt idx="426">
                  <c:v>2255</c:v>
                </c:pt>
                <c:pt idx="427">
                  <c:v>2260</c:v>
                </c:pt>
                <c:pt idx="428">
                  <c:v>2265</c:v>
                </c:pt>
                <c:pt idx="429">
                  <c:v>2270</c:v>
                </c:pt>
                <c:pt idx="430">
                  <c:v>2275</c:v>
                </c:pt>
                <c:pt idx="431">
                  <c:v>2280</c:v>
                </c:pt>
                <c:pt idx="432">
                  <c:v>2285</c:v>
                </c:pt>
                <c:pt idx="433">
                  <c:v>2290</c:v>
                </c:pt>
                <c:pt idx="434">
                  <c:v>2295</c:v>
                </c:pt>
                <c:pt idx="435">
                  <c:v>2300</c:v>
                </c:pt>
                <c:pt idx="436">
                  <c:v>2305</c:v>
                </c:pt>
                <c:pt idx="437">
                  <c:v>2310</c:v>
                </c:pt>
                <c:pt idx="438">
                  <c:v>2315</c:v>
                </c:pt>
                <c:pt idx="439">
                  <c:v>2320</c:v>
                </c:pt>
                <c:pt idx="440">
                  <c:v>2325</c:v>
                </c:pt>
                <c:pt idx="441">
                  <c:v>2330</c:v>
                </c:pt>
                <c:pt idx="442">
                  <c:v>2335</c:v>
                </c:pt>
                <c:pt idx="443">
                  <c:v>2340</c:v>
                </c:pt>
                <c:pt idx="444">
                  <c:v>2345</c:v>
                </c:pt>
                <c:pt idx="445">
                  <c:v>2350</c:v>
                </c:pt>
                <c:pt idx="446">
                  <c:v>2355</c:v>
                </c:pt>
                <c:pt idx="447">
                  <c:v>2360</c:v>
                </c:pt>
                <c:pt idx="448">
                  <c:v>2365</c:v>
                </c:pt>
                <c:pt idx="449">
                  <c:v>2370</c:v>
                </c:pt>
                <c:pt idx="450">
                  <c:v>2375</c:v>
                </c:pt>
                <c:pt idx="451">
                  <c:v>2380</c:v>
                </c:pt>
                <c:pt idx="452">
                  <c:v>2385</c:v>
                </c:pt>
                <c:pt idx="453">
                  <c:v>2390</c:v>
                </c:pt>
                <c:pt idx="454">
                  <c:v>2395</c:v>
                </c:pt>
                <c:pt idx="455">
                  <c:v>2400</c:v>
                </c:pt>
                <c:pt idx="456">
                  <c:v>2405</c:v>
                </c:pt>
                <c:pt idx="457">
                  <c:v>2410</c:v>
                </c:pt>
                <c:pt idx="458">
                  <c:v>2415</c:v>
                </c:pt>
                <c:pt idx="459">
                  <c:v>2420</c:v>
                </c:pt>
                <c:pt idx="460">
                  <c:v>2425</c:v>
                </c:pt>
                <c:pt idx="461">
                  <c:v>2430</c:v>
                </c:pt>
                <c:pt idx="462">
                  <c:v>2435</c:v>
                </c:pt>
                <c:pt idx="463">
                  <c:v>2440</c:v>
                </c:pt>
                <c:pt idx="464">
                  <c:v>2445</c:v>
                </c:pt>
                <c:pt idx="465">
                  <c:v>2450</c:v>
                </c:pt>
              </c:numCache>
            </c:numRef>
          </c:xVal>
          <c:yVal>
            <c:numRef>
              <c:f>'VOI Plots'!$K$52:$K$517</c:f>
              <c:numCache>
                <c:formatCode>#,##0</c:formatCode>
                <c:ptCount val="466"/>
                <c:pt idx="0">
                  <c:v>775000</c:v>
                </c:pt>
                <c:pt idx="1">
                  <c:v>790000</c:v>
                </c:pt>
                <c:pt idx="2">
                  <c:v>805000</c:v>
                </c:pt>
                <c:pt idx="3">
                  <c:v>820000</c:v>
                </c:pt>
                <c:pt idx="4">
                  <c:v>835000</c:v>
                </c:pt>
                <c:pt idx="5">
                  <c:v>850000</c:v>
                </c:pt>
                <c:pt idx="6">
                  <c:v>865000</c:v>
                </c:pt>
                <c:pt idx="7">
                  <c:v>880000</c:v>
                </c:pt>
                <c:pt idx="8">
                  <c:v>895000</c:v>
                </c:pt>
                <c:pt idx="9">
                  <c:v>910000</c:v>
                </c:pt>
                <c:pt idx="10">
                  <c:v>925000</c:v>
                </c:pt>
                <c:pt idx="11">
                  <c:v>940000</c:v>
                </c:pt>
                <c:pt idx="12">
                  <c:v>955000</c:v>
                </c:pt>
                <c:pt idx="13">
                  <c:v>970000</c:v>
                </c:pt>
                <c:pt idx="14">
                  <c:v>985000</c:v>
                </c:pt>
                <c:pt idx="15">
                  <c:v>1000000</c:v>
                </c:pt>
                <c:pt idx="16">
                  <c:v>1015000</c:v>
                </c:pt>
                <c:pt idx="17">
                  <c:v>1030000</c:v>
                </c:pt>
                <c:pt idx="18">
                  <c:v>1045000</c:v>
                </c:pt>
                <c:pt idx="19">
                  <c:v>1060000</c:v>
                </c:pt>
                <c:pt idx="20">
                  <c:v>1075000</c:v>
                </c:pt>
                <c:pt idx="21">
                  <c:v>1090000</c:v>
                </c:pt>
                <c:pt idx="22">
                  <c:v>1105000</c:v>
                </c:pt>
                <c:pt idx="23">
                  <c:v>1120000</c:v>
                </c:pt>
                <c:pt idx="24">
                  <c:v>1135000</c:v>
                </c:pt>
                <c:pt idx="25">
                  <c:v>1150000</c:v>
                </c:pt>
                <c:pt idx="26">
                  <c:v>1165000</c:v>
                </c:pt>
                <c:pt idx="27">
                  <c:v>1180000</c:v>
                </c:pt>
                <c:pt idx="28">
                  <c:v>1195000</c:v>
                </c:pt>
                <c:pt idx="29">
                  <c:v>1210000</c:v>
                </c:pt>
                <c:pt idx="30">
                  <c:v>1225000</c:v>
                </c:pt>
                <c:pt idx="31">
                  <c:v>1240000</c:v>
                </c:pt>
                <c:pt idx="32">
                  <c:v>1255000</c:v>
                </c:pt>
                <c:pt idx="33">
                  <c:v>1270000</c:v>
                </c:pt>
                <c:pt idx="34">
                  <c:v>1285000</c:v>
                </c:pt>
                <c:pt idx="35">
                  <c:v>1300000</c:v>
                </c:pt>
                <c:pt idx="36">
                  <c:v>1315000</c:v>
                </c:pt>
                <c:pt idx="37">
                  <c:v>1330000</c:v>
                </c:pt>
                <c:pt idx="38">
                  <c:v>1345000</c:v>
                </c:pt>
                <c:pt idx="39">
                  <c:v>1360000</c:v>
                </c:pt>
                <c:pt idx="40">
                  <c:v>1375000</c:v>
                </c:pt>
                <c:pt idx="41">
                  <c:v>1390000</c:v>
                </c:pt>
                <c:pt idx="42">
                  <c:v>1405000</c:v>
                </c:pt>
                <c:pt idx="43">
                  <c:v>1420000</c:v>
                </c:pt>
                <c:pt idx="44">
                  <c:v>1435000</c:v>
                </c:pt>
                <c:pt idx="45">
                  <c:v>1450000</c:v>
                </c:pt>
                <c:pt idx="46">
                  <c:v>1465000</c:v>
                </c:pt>
                <c:pt idx="47">
                  <c:v>1480000</c:v>
                </c:pt>
                <c:pt idx="48">
                  <c:v>1495000</c:v>
                </c:pt>
                <c:pt idx="49">
                  <c:v>1510000</c:v>
                </c:pt>
                <c:pt idx="50">
                  <c:v>1525000</c:v>
                </c:pt>
                <c:pt idx="51">
                  <c:v>1540000</c:v>
                </c:pt>
                <c:pt idx="52">
                  <c:v>1555000</c:v>
                </c:pt>
                <c:pt idx="53">
                  <c:v>1570000</c:v>
                </c:pt>
                <c:pt idx="54">
                  <c:v>1585000</c:v>
                </c:pt>
                <c:pt idx="55">
                  <c:v>1600000</c:v>
                </c:pt>
                <c:pt idx="56">
                  <c:v>1615000</c:v>
                </c:pt>
                <c:pt idx="57">
                  <c:v>1630000</c:v>
                </c:pt>
                <c:pt idx="58">
                  <c:v>1645000</c:v>
                </c:pt>
                <c:pt idx="59">
                  <c:v>1660000</c:v>
                </c:pt>
                <c:pt idx="60">
                  <c:v>1675000</c:v>
                </c:pt>
                <c:pt idx="61">
                  <c:v>1690000</c:v>
                </c:pt>
                <c:pt idx="62">
                  <c:v>1705000</c:v>
                </c:pt>
                <c:pt idx="63">
                  <c:v>1720000</c:v>
                </c:pt>
                <c:pt idx="64">
                  <c:v>1735000</c:v>
                </c:pt>
                <c:pt idx="65">
                  <c:v>1750000</c:v>
                </c:pt>
                <c:pt idx="66">
                  <c:v>1765000</c:v>
                </c:pt>
                <c:pt idx="67">
                  <c:v>1780000</c:v>
                </c:pt>
                <c:pt idx="68">
                  <c:v>1795000</c:v>
                </c:pt>
                <c:pt idx="69">
                  <c:v>1810000</c:v>
                </c:pt>
                <c:pt idx="70">
                  <c:v>1825000</c:v>
                </c:pt>
                <c:pt idx="71">
                  <c:v>1840000</c:v>
                </c:pt>
                <c:pt idx="72">
                  <c:v>1855000</c:v>
                </c:pt>
                <c:pt idx="73">
                  <c:v>1870000</c:v>
                </c:pt>
                <c:pt idx="74">
                  <c:v>1885000</c:v>
                </c:pt>
                <c:pt idx="75">
                  <c:v>1900000</c:v>
                </c:pt>
                <c:pt idx="76">
                  <c:v>1915000</c:v>
                </c:pt>
                <c:pt idx="77">
                  <c:v>1930000</c:v>
                </c:pt>
                <c:pt idx="78">
                  <c:v>1945000</c:v>
                </c:pt>
                <c:pt idx="79">
                  <c:v>1960000</c:v>
                </c:pt>
                <c:pt idx="80">
                  <c:v>1975000</c:v>
                </c:pt>
                <c:pt idx="81">
                  <c:v>1990000</c:v>
                </c:pt>
                <c:pt idx="82">
                  <c:v>2005000</c:v>
                </c:pt>
                <c:pt idx="83">
                  <c:v>2020000</c:v>
                </c:pt>
                <c:pt idx="84">
                  <c:v>2035000</c:v>
                </c:pt>
                <c:pt idx="85">
                  <c:v>2050000</c:v>
                </c:pt>
                <c:pt idx="86">
                  <c:v>2065000</c:v>
                </c:pt>
                <c:pt idx="87">
                  <c:v>2080000</c:v>
                </c:pt>
                <c:pt idx="88">
                  <c:v>2095000</c:v>
                </c:pt>
                <c:pt idx="89">
                  <c:v>2110000</c:v>
                </c:pt>
                <c:pt idx="90">
                  <c:v>2125000</c:v>
                </c:pt>
                <c:pt idx="91">
                  <c:v>2140000</c:v>
                </c:pt>
                <c:pt idx="92">
                  <c:v>2155000</c:v>
                </c:pt>
                <c:pt idx="93">
                  <c:v>2170000</c:v>
                </c:pt>
                <c:pt idx="94">
                  <c:v>2185000</c:v>
                </c:pt>
                <c:pt idx="95">
                  <c:v>2200000</c:v>
                </c:pt>
                <c:pt idx="96">
                  <c:v>2215000</c:v>
                </c:pt>
                <c:pt idx="97">
                  <c:v>2230000</c:v>
                </c:pt>
                <c:pt idx="98">
                  <c:v>2245000</c:v>
                </c:pt>
                <c:pt idx="99">
                  <c:v>2260000</c:v>
                </c:pt>
                <c:pt idx="100">
                  <c:v>2275000</c:v>
                </c:pt>
                <c:pt idx="101">
                  <c:v>2290000</c:v>
                </c:pt>
                <c:pt idx="102">
                  <c:v>2305000</c:v>
                </c:pt>
                <c:pt idx="103">
                  <c:v>2320000</c:v>
                </c:pt>
                <c:pt idx="104">
                  <c:v>2335000</c:v>
                </c:pt>
                <c:pt idx="105">
                  <c:v>2350000</c:v>
                </c:pt>
                <c:pt idx="106">
                  <c:v>2365000</c:v>
                </c:pt>
                <c:pt idx="107">
                  <c:v>2380000</c:v>
                </c:pt>
                <c:pt idx="108">
                  <c:v>2395000</c:v>
                </c:pt>
                <c:pt idx="109">
                  <c:v>2410000</c:v>
                </c:pt>
                <c:pt idx="110">
                  <c:v>2425000</c:v>
                </c:pt>
                <c:pt idx="111">
                  <c:v>2440000</c:v>
                </c:pt>
                <c:pt idx="112">
                  <c:v>2455000</c:v>
                </c:pt>
                <c:pt idx="113">
                  <c:v>2470000</c:v>
                </c:pt>
                <c:pt idx="114">
                  <c:v>2485000</c:v>
                </c:pt>
                <c:pt idx="115">
                  <c:v>2500000</c:v>
                </c:pt>
                <c:pt idx="116">
                  <c:v>2515000</c:v>
                </c:pt>
                <c:pt idx="117">
                  <c:v>2530000</c:v>
                </c:pt>
                <c:pt idx="118">
                  <c:v>2545000</c:v>
                </c:pt>
                <c:pt idx="119">
                  <c:v>2560000</c:v>
                </c:pt>
                <c:pt idx="120">
                  <c:v>2575000</c:v>
                </c:pt>
                <c:pt idx="121">
                  <c:v>2590000</c:v>
                </c:pt>
                <c:pt idx="122">
                  <c:v>2605000</c:v>
                </c:pt>
                <c:pt idx="123">
                  <c:v>2620000</c:v>
                </c:pt>
                <c:pt idx="124">
                  <c:v>2635000</c:v>
                </c:pt>
                <c:pt idx="125">
                  <c:v>2650000</c:v>
                </c:pt>
                <c:pt idx="126">
                  <c:v>2665000</c:v>
                </c:pt>
                <c:pt idx="127">
                  <c:v>2680000</c:v>
                </c:pt>
                <c:pt idx="128">
                  <c:v>2695000</c:v>
                </c:pt>
                <c:pt idx="129">
                  <c:v>2710000</c:v>
                </c:pt>
                <c:pt idx="130">
                  <c:v>2725000</c:v>
                </c:pt>
                <c:pt idx="131">
                  <c:v>2740000</c:v>
                </c:pt>
                <c:pt idx="132">
                  <c:v>2755000</c:v>
                </c:pt>
                <c:pt idx="133">
                  <c:v>2770000</c:v>
                </c:pt>
                <c:pt idx="134">
                  <c:v>2785000</c:v>
                </c:pt>
                <c:pt idx="135">
                  <c:v>2800000</c:v>
                </c:pt>
                <c:pt idx="136">
                  <c:v>2815000</c:v>
                </c:pt>
                <c:pt idx="137">
                  <c:v>2830000</c:v>
                </c:pt>
                <c:pt idx="138">
                  <c:v>2845000</c:v>
                </c:pt>
                <c:pt idx="139">
                  <c:v>2860000</c:v>
                </c:pt>
                <c:pt idx="140">
                  <c:v>2875000</c:v>
                </c:pt>
                <c:pt idx="141">
                  <c:v>2890000</c:v>
                </c:pt>
                <c:pt idx="142">
                  <c:v>2905000</c:v>
                </c:pt>
                <c:pt idx="143">
                  <c:v>2920000</c:v>
                </c:pt>
                <c:pt idx="144">
                  <c:v>2935000</c:v>
                </c:pt>
                <c:pt idx="145">
                  <c:v>2950000</c:v>
                </c:pt>
                <c:pt idx="146">
                  <c:v>2965000</c:v>
                </c:pt>
                <c:pt idx="147">
                  <c:v>2980000</c:v>
                </c:pt>
                <c:pt idx="148">
                  <c:v>2995000</c:v>
                </c:pt>
                <c:pt idx="149">
                  <c:v>3010000</c:v>
                </c:pt>
                <c:pt idx="150">
                  <c:v>3025000</c:v>
                </c:pt>
                <c:pt idx="151">
                  <c:v>3040000</c:v>
                </c:pt>
                <c:pt idx="152">
                  <c:v>3055000</c:v>
                </c:pt>
                <c:pt idx="153">
                  <c:v>3070000</c:v>
                </c:pt>
                <c:pt idx="154">
                  <c:v>3085000</c:v>
                </c:pt>
                <c:pt idx="155">
                  <c:v>3100000</c:v>
                </c:pt>
                <c:pt idx="156">
                  <c:v>3115000</c:v>
                </c:pt>
                <c:pt idx="157">
                  <c:v>3130000</c:v>
                </c:pt>
                <c:pt idx="158">
                  <c:v>3145000</c:v>
                </c:pt>
                <c:pt idx="159">
                  <c:v>3160000</c:v>
                </c:pt>
                <c:pt idx="160">
                  <c:v>3175000</c:v>
                </c:pt>
                <c:pt idx="161">
                  <c:v>3190000</c:v>
                </c:pt>
                <c:pt idx="162">
                  <c:v>3205000</c:v>
                </c:pt>
                <c:pt idx="163">
                  <c:v>3220000</c:v>
                </c:pt>
                <c:pt idx="164">
                  <c:v>3235000</c:v>
                </c:pt>
                <c:pt idx="165">
                  <c:v>3250000</c:v>
                </c:pt>
                <c:pt idx="166">
                  <c:v>3265000</c:v>
                </c:pt>
                <c:pt idx="167">
                  <c:v>3280000</c:v>
                </c:pt>
                <c:pt idx="168">
                  <c:v>3295000</c:v>
                </c:pt>
                <c:pt idx="169">
                  <c:v>3310000</c:v>
                </c:pt>
                <c:pt idx="170">
                  <c:v>3325000</c:v>
                </c:pt>
                <c:pt idx="171">
                  <c:v>3340000</c:v>
                </c:pt>
                <c:pt idx="172">
                  <c:v>3355000</c:v>
                </c:pt>
                <c:pt idx="173">
                  <c:v>3370000</c:v>
                </c:pt>
                <c:pt idx="174">
                  <c:v>3385000</c:v>
                </c:pt>
                <c:pt idx="175">
                  <c:v>3400000</c:v>
                </c:pt>
                <c:pt idx="176">
                  <c:v>3415000</c:v>
                </c:pt>
                <c:pt idx="177">
                  <c:v>3430000</c:v>
                </c:pt>
                <c:pt idx="178">
                  <c:v>3445000</c:v>
                </c:pt>
                <c:pt idx="179">
                  <c:v>3460000</c:v>
                </c:pt>
                <c:pt idx="180">
                  <c:v>3475000</c:v>
                </c:pt>
                <c:pt idx="181">
                  <c:v>3490000</c:v>
                </c:pt>
                <c:pt idx="182">
                  <c:v>3505000</c:v>
                </c:pt>
                <c:pt idx="183">
                  <c:v>3520000</c:v>
                </c:pt>
                <c:pt idx="184">
                  <c:v>3535000</c:v>
                </c:pt>
                <c:pt idx="185">
                  <c:v>3550000</c:v>
                </c:pt>
                <c:pt idx="186">
                  <c:v>3565000</c:v>
                </c:pt>
                <c:pt idx="187">
                  <c:v>3580000</c:v>
                </c:pt>
                <c:pt idx="188">
                  <c:v>3595000</c:v>
                </c:pt>
                <c:pt idx="189">
                  <c:v>3610000</c:v>
                </c:pt>
                <c:pt idx="190">
                  <c:v>3625000</c:v>
                </c:pt>
                <c:pt idx="191">
                  <c:v>3640000</c:v>
                </c:pt>
                <c:pt idx="192">
                  <c:v>3655000</c:v>
                </c:pt>
                <c:pt idx="193">
                  <c:v>3670000</c:v>
                </c:pt>
                <c:pt idx="194">
                  <c:v>3685000</c:v>
                </c:pt>
                <c:pt idx="195">
                  <c:v>3700000</c:v>
                </c:pt>
                <c:pt idx="196">
                  <c:v>3715000</c:v>
                </c:pt>
                <c:pt idx="197">
                  <c:v>3730000</c:v>
                </c:pt>
                <c:pt idx="198">
                  <c:v>3745000</c:v>
                </c:pt>
                <c:pt idx="199">
                  <c:v>3760000</c:v>
                </c:pt>
                <c:pt idx="200">
                  <c:v>3775000</c:v>
                </c:pt>
                <c:pt idx="201">
                  <c:v>3790000</c:v>
                </c:pt>
                <c:pt idx="202">
                  <c:v>3805000</c:v>
                </c:pt>
                <c:pt idx="203">
                  <c:v>3820000</c:v>
                </c:pt>
                <c:pt idx="204">
                  <c:v>3835000</c:v>
                </c:pt>
                <c:pt idx="205">
                  <c:v>3850000</c:v>
                </c:pt>
                <c:pt idx="206">
                  <c:v>3865000</c:v>
                </c:pt>
                <c:pt idx="207">
                  <c:v>3880000</c:v>
                </c:pt>
                <c:pt idx="208">
                  <c:v>3895000</c:v>
                </c:pt>
                <c:pt idx="209">
                  <c:v>3910000</c:v>
                </c:pt>
                <c:pt idx="210">
                  <c:v>3925000</c:v>
                </c:pt>
                <c:pt idx="211">
                  <c:v>3940000</c:v>
                </c:pt>
                <c:pt idx="212">
                  <c:v>3955000</c:v>
                </c:pt>
                <c:pt idx="213">
                  <c:v>3970000</c:v>
                </c:pt>
                <c:pt idx="214">
                  <c:v>3985000</c:v>
                </c:pt>
                <c:pt idx="215">
                  <c:v>4000000</c:v>
                </c:pt>
                <c:pt idx="216">
                  <c:v>4015000</c:v>
                </c:pt>
                <c:pt idx="217">
                  <c:v>4030000</c:v>
                </c:pt>
                <c:pt idx="218">
                  <c:v>4045000</c:v>
                </c:pt>
                <c:pt idx="219">
                  <c:v>4060000</c:v>
                </c:pt>
                <c:pt idx="220">
                  <c:v>4075000</c:v>
                </c:pt>
                <c:pt idx="221">
                  <c:v>4090000</c:v>
                </c:pt>
                <c:pt idx="222">
                  <c:v>4105000</c:v>
                </c:pt>
                <c:pt idx="223">
                  <c:v>4120000</c:v>
                </c:pt>
                <c:pt idx="224">
                  <c:v>4135000</c:v>
                </c:pt>
                <c:pt idx="225">
                  <c:v>4150000</c:v>
                </c:pt>
                <c:pt idx="226">
                  <c:v>4165000</c:v>
                </c:pt>
                <c:pt idx="227">
                  <c:v>4180000</c:v>
                </c:pt>
                <c:pt idx="228">
                  <c:v>4195000</c:v>
                </c:pt>
                <c:pt idx="229">
                  <c:v>4210000</c:v>
                </c:pt>
                <c:pt idx="230">
                  <c:v>4225000</c:v>
                </c:pt>
                <c:pt idx="231">
                  <c:v>4240000</c:v>
                </c:pt>
                <c:pt idx="232">
                  <c:v>4255000</c:v>
                </c:pt>
                <c:pt idx="233">
                  <c:v>4270000</c:v>
                </c:pt>
                <c:pt idx="234">
                  <c:v>4285000</c:v>
                </c:pt>
                <c:pt idx="235">
                  <c:v>4300000</c:v>
                </c:pt>
                <c:pt idx="236">
                  <c:v>4315000</c:v>
                </c:pt>
                <c:pt idx="237">
                  <c:v>4330000</c:v>
                </c:pt>
                <c:pt idx="238">
                  <c:v>4345000</c:v>
                </c:pt>
                <c:pt idx="239">
                  <c:v>4360000</c:v>
                </c:pt>
                <c:pt idx="240">
                  <c:v>4375000</c:v>
                </c:pt>
                <c:pt idx="241">
                  <c:v>4390000</c:v>
                </c:pt>
                <c:pt idx="242">
                  <c:v>4405000</c:v>
                </c:pt>
                <c:pt idx="243">
                  <c:v>4420000</c:v>
                </c:pt>
                <c:pt idx="244">
                  <c:v>4435000</c:v>
                </c:pt>
                <c:pt idx="245">
                  <c:v>4450000</c:v>
                </c:pt>
                <c:pt idx="246">
                  <c:v>4465000</c:v>
                </c:pt>
                <c:pt idx="247">
                  <c:v>4480000</c:v>
                </c:pt>
                <c:pt idx="248">
                  <c:v>4495000</c:v>
                </c:pt>
                <c:pt idx="249">
                  <c:v>4510000</c:v>
                </c:pt>
                <c:pt idx="250">
                  <c:v>4525000</c:v>
                </c:pt>
                <c:pt idx="251">
                  <c:v>4540000</c:v>
                </c:pt>
                <c:pt idx="252">
                  <c:v>4555000</c:v>
                </c:pt>
                <c:pt idx="253">
                  <c:v>4570000</c:v>
                </c:pt>
                <c:pt idx="254">
                  <c:v>4585000</c:v>
                </c:pt>
                <c:pt idx="255">
                  <c:v>4600000</c:v>
                </c:pt>
                <c:pt idx="256">
                  <c:v>4615000</c:v>
                </c:pt>
                <c:pt idx="257">
                  <c:v>4630000</c:v>
                </c:pt>
                <c:pt idx="258">
                  <c:v>4645000</c:v>
                </c:pt>
                <c:pt idx="259">
                  <c:v>4660000</c:v>
                </c:pt>
                <c:pt idx="260">
                  <c:v>4675000</c:v>
                </c:pt>
                <c:pt idx="261">
                  <c:v>4690000</c:v>
                </c:pt>
                <c:pt idx="262">
                  <c:v>4705000</c:v>
                </c:pt>
                <c:pt idx="263">
                  <c:v>4720000</c:v>
                </c:pt>
                <c:pt idx="264">
                  <c:v>4735000</c:v>
                </c:pt>
                <c:pt idx="265">
                  <c:v>4750000</c:v>
                </c:pt>
                <c:pt idx="266">
                  <c:v>4765000</c:v>
                </c:pt>
                <c:pt idx="267">
                  <c:v>4780000</c:v>
                </c:pt>
                <c:pt idx="268">
                  <c:v>4795000</c:v>
                </c:pt>
                <c:pt idx="269">
                  <c:v>4810000</c:v>
                </c:pt>
                <c:pt idx="270">
                  <c:v>4825000</c:v>
                </c:pt>
                <c:pt idx="271">
                  <c:v>4840000</c:v>
                </c:pt>
                <c:pt idx="272">
                  <c:v>4855000</c:v>
                </c:pt>
                <c:pt idx="273">
                  <c:v>4870000</c:v>
                </c:pt>
                <c:pt idx="274">
                  <c:v>4885000</c:v>
                </c:pt>
                <c:pt idx="275">
                  <c:v>4900000</c:v>
                </c:pt>
                <c:pt idx="276">
                  <c:v>4915000</c:v>
                </c:pt>
                <c:pt idx="277">
                  <c:v>4930000</c:v>
                </c:pt>
                <c:pt idx="278">
                  <c:v>4945000</c:v>
                </c:pt>
                <c:pt idx="279">
                  <c:v>4960000</c:v>
                </c:pt>
                <c:pt idx="280">
                  <c:v>4975000</c:v>
                </c:pt>
                <c:pt idx="281">
                  <c:v>4990000</c:v>
                </c:pt>
                <c:pt idx="282">
                  <c:v>5005000</c:v>
                </c:pt>
                <c:pt idx="283">
                  <c:v>5020000</c:v>
                </c:pt>
                <c:pt idx="284">
                  <c:v>5035000</c:v>
                </c:pt>
                <c:pt idx="285">
                  <c:v>5050000</c:v>
                </c:pt>
                <c:pt idx="286">
                  <c:v>5065000</c:v>
                </c:pt>
                <c:pt idx="287">
                  <c:v>5080000</c:v>
                </c:pt>
                <c:pt idx="288">
                  <c:v>5095000</c:v>
                </c:pt>
                <c:pt idx="289">
                  <c:v>5110000</c:v>
                </c:pt>
                <c:pt idx="290">
                  <c:v>5125000</c:v>
                </c:pt>
                <c:pt idx="291">
                  <c:v>5140000</c:v>
                </c:pt>
                <c:pt idx="292">
                  <c:v>5155000</c:v>
                </c:pt>
                <c:pt idx="293">
                  <c:v>5170000</c:v>
                </c:pt>
                <c:pt idx="294">
                  <c:v>5185000</c:v>
                </c:pt>
                <c:pt idx="295">
                  <c:v>5200000</c:v>
                </c:pt>
                <c:pt idx="296">
                  <c:v>5215000</c:v>
                </c:pt>
                <c:pt idx="297">
                  <c:v>5230000</c:v>
                </c:pt>
                <c:pt idx="298">
                  <c:v>5245000</c:v>
                </c:pt>
                <c:pt idx="299">
                  <c:v>5260000</c:v>
                </c:pt>
                <c:pt idx="300">
                  <c:v>5275000</c:v>
                </c:pt>
                <c:pt idx="301">
                  <c:v>5290000</c:v>
                </c:pt>
                <c:pt idx="302">
                  <c:v>5305000</c:v>
                </c:pt>
                <c:pt idx="303">
                  <c:v>5320000</c:v>
                </c:pt>
                <c:pt idx="304">
                  <c:v>5335000</c:v>
                </c:pt>
                <c:pt idx="305">
                  <c:v>5350000</c:v>
                </c:pt>
                <c:pt idx="306">
                  <c:v>5365000</c:v>
                </c:pt>
                <c:pt idx="307">
                  <c:v>5380000</c:v>
                </c:pt>
                <c:pt idx="308">
                  <c:v>5395000</c:v>
                </c:pt>
                <c:pt idx="309">
                  <c:v>5410000</c:v>
                </c:pt>
                <c:pt idx="310">
                  <c:v>5425000</c:v>
                </c:pt>
                <c:pt idx="311">
                  <c:v>5440000</c:v>
                </c:pt>
                <c:pt idx="312">
                  <c:v>5455000</c:v>
                </c:pt>
                <c:pt idx="313">
                  <c:v>5470000</c:v>
                </c:pt>
                <c:pt idx="314">
                  <c:v>5485000</c:v>
                </c:pt>
                <c:pt idx="315">
                  <c:v>5500000</c:v>
                </c:pt>
                <c:pt idx="316">
                  <c:v>5515000</c:v>
                </c:pt>
                <c:pt idx="317">
                  <c:v>5530000</c:v>
                </c:pt>
                <c:pt idx="318">
                  <c:v>5545000</c:v>
                </c:pt>
                <c:pt idx="319">
                  <c:v>5560000</c:v>
                </c:pt>
                <c:pt idx="320">
                  <c:v>5575000</c:v>
                </c:pt>
                <c:pt idx="321">
                  <c:v>5590000</c:v>
                </c:pt>
                <c:pt idx="322">
                  <c:v>5605000</c:v>
                </c:pt>
                <c:pt idx="323">
                  <c:v>5620000</c:v>
                </c:pt>
                <c:pt idx="324">
                  <c:v>5635000</c:v>
                </c:pt>
                <c:pt idx="325">
                  <c:v>5650000</c:v>
                </c:pt>
                <c:pt idx="326">
                  <c:v>5665000</c:v>
                </c:pt>
                <c:pt idx="327">
                  <c:v>5680000</c:v>
                </c:pt>
                <c:pt idx="328">
                  <c:v>5695000</c:v>
                </c:pt>
                <c:pt idx="329">
                  <c:v>5710000</c:v>
                </c:pt>
                <c:pt idx="330">
                  <c:v>5725000</c:v>
                </c:pt>
                <c:pt idx="331">
                  <c:v>5740000</c:v>
                </c:pt>
                <c:pt idx="332">
                  <c:v>5755000</c:v>
                </c:pt>
                <c:pt idx="333">
                  <c:v>5770000</c:v>
                </c:pt>
                <c:pt idx="334">
                  <c:v>5785000</c:v>
                </c:pt>
                <c:pt idx="335">
                  <c:v>5800000</c:v>
                </c:pt>
                <c:pt idx="336">
                  <c:v>5815000</c:v>
                </c:pt>
                <c:pt idx="337">
                  <c:v>5830000</c:v>
                </c:pt>
                <c:pt idx="338">
                  <c:v>5845000</c:v>
                </c:pt>
                <c:pt idx="339">
                  <c:v>5860000</c:v>
                </c:pt>
                <c:pt idx="340">
                  <c:v>5875000</c:v>
                </c:pt>
                <c:pt idx="341">
                  <c:v>5890000</c:v>
                </c:pt>
                <c:pt idx="342">
                  <c:v>5905000</c:v>
                </c:pt>
                <c:pt idx="343">
                  <c:v>5920000</c:v>
                </c:pt>
                <c:pt idx="344">
                  <c:v>5935000</c:v>
                </c:pt>
                <c:pt idx="345">
                  <c:v>5950000</c:v>
                </c:pt>
                <c:pt idx="346">
                  <c:v>5965000</c:v>
                </c:pt>
                <c:pt idx="347">
                  <c:v>5980000</c:v>
                </c:pt>
                <c:pt idx="348">
                  <c:v>5995000</c:v>
                </c:pt>
                <c:pt idx="349">
                  <c:v>6010000</c:v>
                </c:pt>
                <c:pt idx="350">
                  <c:v>6025000</c:v>
                </c:pt>
                <c:pt idx="351">
                  <c:v>6040000</c:v>
                </c:pt>
                <c:pt idx="352">
                  <c:v>6055000</c:v>
                </c:pt>
                <c:pt idx="353">
                  <c:v>6070000</c:v>
                </c:pt>
                <c:pt idx="354">
                  <c:v>6085000</c:v>
                </c:pt>
                <c:pt idx="355">
                  <c:v>6100000</c:v>
                </c:pt>
                <c:pt idx="356">
                  <c:v>6115000</c:v>
                </c:pt>
                <c:pt idx="357">
                  <c:v>6130000</c:v>
                </c:pt>
                <c:pt idx="358">
                  <c:v>6145000</c:v>
                </c:pt>
                <c:pt idx="359">
                  <c:v>6160000</c:v>
                </c:pt>
                <c:pt idx="360">
                  <c:v>6175000</c:v>
                </c:pt>
                <c:pt idx="361">
                  <c:v>6190000</c:v>
                </c:pt>
                <c:pt idx="362">
                  <c:v>6205000</c:v>
                </c:pt>
                <c:pt idx="363">
                  <c:v>6220000</c:v>
                </c:pt>
                <c:pt idx="364">
                  <c:v>6235000</c:v>
                </c:pt>
                <c:pt idx="365">
                  <c:v>6250000</c:v>
                </c:pt>
                <c:pt idx="366">
                  <c:v>6265000</c:v>
                </c:pt>
                <c:pt idx="367">
                  <c:v>6280000</c:v>
                </c:pt>
                <c:pt idx="368">
                  <c:v>6295000</c:v>
                </c:pt>
                <c:pt idx="369">
                  <c:v>6310000</c:v>
                </c:pt>
                <c:pt idx="370">
                  <c:v>6325000</c:v>
                </c:pt>
                <c:pt idx="371">
                  <c:v>6340000</c:v>
                </c:pt>
                <c:pt idx="372">
                  <c:v>6355000</c:v>
                </c:pt>
                <c:pt idx="373">
                  <c:v>6370000</c:v>
                </c:pt>
                <c:pt idx="374">
                  <c:v>6385000</c:v>
                </c:pt>
                <c:pt idx="375">
                  <c:v>6400000</c:v>
                </c:pt>
                <c:pt idx="376">
                  <c:v>6415000</c:v>
                </c:pt>
                <c:pt idx="377">
                  <c:v>6430000</c:v>
                </c:pt>
                <c:pt idx="378">
                  <c:v>6445000</c:v>
                </c:pt>
                <c:pt idx="379">
                  <c:v>6460000</c:v>
                </c:pt>
                <c:pt idx="380">
                  <c:v>6475000</c:v>
                </c:pt>
                <c:pt idx="381">
                  <c:v>6490000</c:v>
                </c:pt>
                <c:pt idx="382">
                  <c:v>6505000</c:v>
                </c:pt>
                <c:pt idx="383">
                  <c:v>6520000</c:v>
                </c:pt>
                <c:pt idx="384">
                  <c:v>6535000</c:v>
                </c:pt>
                <c:pt idx="385">
                  <c:v>6550000</c:v>
                </c:pt>
                <c:pt idx="386">
                  <c:v>6565000</c:v>
                </c:pt>
                <c:pt idx="387">
                  <c:v>6580000</c:v>
                </c:pt>
                <c:pt idx="388">
                  <c:v>6595000</c:v>
                </c:pt>
                <c:pt idx="389">
                  <c:v>6610000</c:v>
                </c:pt>
                <c:pt idx="390">
                  <c:v>6625000</c:v>
                </c:pt>
                <c:pt idx="391">
                  <c:v>6640000</c:v>
                </c:pt>
                <c:pt idx="392">
                  <c:v>6655000</c:v>
                </c:pt>
                <c:pt idx="393">
                  <c:v>6670000</c:v>
                </c:pt>
                <c:pt idx="394">
                  <c:v>6685000</c:v>
                </c:pt>
                <c:pt idx="395">
                  <c:v>6700000</c:v>
                </c:pt>
                <c:pt idx="396">
                  <c:v>6715000</c:v>
                </c:pt>
                <c:pt idx="397">
                  <c:v>6730000</c:v>
                </c:pt>
                <c:pt idx="398">
                  <c:v>6745000</c:v>
                </c:pt>
                <c:pt idx="399">
                  <c:v>6760000</c:v>
                </c:pt>
                <c:pt idx="400">
                  <c:v>6775000</c:v>
                </c:pt>
                <c:pt idx="401">
                  <c:v>6790000</c:v>
                </c:pt>
                <c:pt idx="402">
                  <c:v>6805000</c:v>
                </c:pt>
                <c:pt idx="403">
                  <c:v>6820000</c:v>
                </c:pt>
                <c:pt idx="404">
                  <c:v>6835000</c:v>
                </c:pt>
                <c:pt idx="405">
                  <c:v>6850000</c:v>
                </c:pt>
                <c:pt idx="406">
                  <c:v>6865000</c:v>
                </c:pt>
                <c:pt idx="407">
                  <c:v>6880000</c:v>
                </c:pt>
                <c:pt idx="408">
                  <c:v>6895000</c:v>
                </c:pt>
                <c:pt idx="409">
                  <c:v>6910000</c:v>
                </c:pt>
                <c:pt idx="410">
                  <c:v>6925000</c:v>
                </c:pt>
                <c:pt idx="411">
                  <c:v>6940000</c:v>
                </c:pt>
                <c:pt idx="412">
                  <c:v>6955000</c:v>
                </c:pt>
                <c:pt idx="413">
                  <c:v>6970000</c:v>
                </c:pt>
                <c:pt idx="414">
                  <c:v>6985000</c:v>
                </c:pt>
                <c:pt idx="415">
                  <c:v>7000000</c:v>
                </c:pt>
                <c:pt idx="416">
                  <c:v>7015000</c:v>
                </c:pt>
                <c:pt idx="417">
                  <c:v>7030000</c:v>
                </c:pt>
                <c:pt idx="418">
                  <c:v>7045000</c:v>
                </c:pt>
                <c:pt idx="419">
                  <c:v>7060000</c:v>
                </c:pt>
                <c:pt idx="420">
                  <c:v>7075000</c:v>
                </c:pt>
                <c:pt idx="421">
                  <c:v>7090000</c:v>
                </c:pt>
                <c:pt idx="422">
                  <c:v>7105000</c:v>
                </c:pt>
                <c:pt idx="423">
                  <c:v>7120000</c:v>
                </c:pt>
                <c:pt idx="424">
                  <c:v>7135000</c:v>
                </c:pt>
                <c:pt idx="425">
                  <c:v>7150000</c:v>
                </c:pt>
                <c:pt idx="426">
                  <c:v>7165000</c:v>
                </c:pt>
                <c:pt idx="427">
                  <c:v>7180000</c:v>
                </c:pt>
                <c:pt idx="428">
                  <c:v>7195000</c:v>
                </c:pt>
                <c:pt idx="429">
                  <c:v>7210000</c:v>
                </c:pt>
                <c:pt idx="430">
                  <c:v>7225000</c:v>
                </c:pt>
                <c:pt idx="431">
                  <c:v>7240000</c:v>
                </c:pt>
                <c:pt idx="432">
                  <c:v>7255000</c:v>
                </c:pt>
                <c:pt idx="433">
                  <c:v>7270000</c:v>
                </c:pt>
                <c:pt idx="434">
                  <c:v>7285000</c:v>
                </c:pt>
                <c:pt idx="435">
                  <c:v>7300000</c:v>
                </c:pt>
                <c:pt idx="436">
                  <c:v>7315000</c:v>
                </c:pt>
                <c:pt idx="437">
                  <c:v>7330000</c:v>
                </c:pt>
                <c:pt idx="438">
                  <c:v>7345000</c:v>
                </c:pt>
                <c:pt idx="439">
                  <c:v>7360000</c:v>
                </c:pt>
                <c:pt idx="440">
                  <c:v>7375000</c:v>
                </c:pt>
                <c:pt idx="441">
                  <c:v>7390000</c:v>
                </c:pt>
                <c:pt idx="442">
                  <c:v>7405000</c:v>
                </c:pt>
                <c:pt idx="443">
                  <c:v>7420000</c:v>
                </c:pt>
                <c:pt idx="444">
                  <c:v>7435000</c:v>
                </c:pt>
                <c:pt idx="445">
                  <c:v>7450000</c:v>
                </c:pt>
                <c:pt idx="446">
                  <c:v>7465000</c:v>
                </c:pt>
                <c:pt idx="447">
                  <c:v>7480000</c:v>
                </c:pt>
                <c:pt idx="448">
                  <c:v>7495000</c:v>
                </c:pt>
                <c:pt idx="449">
                  <c:v>7510000</c:v>
                </c:pt>
                <c:pt idx="450">
                  <c:v>7525000</c:v>
                </c:pt>
                <c:pt idx="451">
                  <c:v>7540000</c:v>
                </c:pt>
                <c:pt idx="452">
                  <c:v>7555000</c:v>
                </c:pt>
                <c:pt idx="453">
                  <c:v>7570000</c:v>
                </c:pt>
                <c:pt idx="454">
                  <c:v>7585000</c:v>
                </c:pt>
                <c:pt idx="455">
                  <c:v>7600000</c:v>
                </c:pt>
                <c:pt idx="456">
                  <c:v>7615000</c:v>
                </c:pt>
                <c:pt idx="457">
                  <c:v>7630000</c:v>
                </c:pt>
                <c:pt idx="458">
                  <c:v>7645000</c:v>
                </c:pt>
                <c:pt idx="459">
                  <c:v>7660000</c:v>
                </c:pt>
                <c:pt idx="460">
                  <c:v>7675000</c:v>
                </c:pt>
                <c:pt idx="461">
                  <c:v>7690000</c:v>
                </c:pt>
                <c:pt idx="462">
                  <c:v>7705000</c:v>
                </c:pt>
                <c:pt idx="463">
                  <c:v>7720000</c:v>
                </c:pt>
                <c:pt idx="464">
                  <c:v>7735000</c:v>
                </c:pt>
                <c:pt idx="465">
                  <c:v>7750000</c:v>
                </c:pt>
              </c:numCache>
            </c:numRef>
          </c:yVal>
          <c:smooth val="1"/>
        </c:ser>
        <c:ser>
          <c:idx val="1"/>
          <c:order val="2"/>
          <c:tx>
            <c:v>EVSI @ optimal SS</c:v>
          </c:tx>
          <c:spPr>
            <a:ln w="12700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'VOI Plots'!$A$43:$A$44</c:f>
              <c:numCache>
                <c:formatCode>#,##0</c:formatCode>
                <c:ptCount val="2"/>
                <c:pt idx="0" formatCode="General">
                  <c:v>0</c:v>
                </c:pt>
                <c:pt idx="1">
                  <c:v>1245</c:v>
                </c:pt>
              </c:numCache>
            </c:numRef>
          </c:xVal>
          <c:yVal>
            <c:numRef>
              <c:f>'VOI Plots'!$B$43:$B$44</c:f>
              <c:numCache>
                <c:formatCode>#,##0</c:formatCode>
                <c:ptCount val="2"/>
                <c:pt idx="0">
                  <c:v>11587708.727465881</c:v>
                </c:pt>
                <c:pt idx="1">
                  <c:v>11587708.727465881</c:v>
                </c:pt>
              </c:numCache>
            </c:numRef>
          </c:yVal>
          <c:smooth val="1"/>
        </c:ser>
        <c:ser>
          <c:idx val="5"/>
          <c:order val="3"/>
          <c:tx>
            <c:v>TC @ Optimal SS</c:v>
          </c:tx>
          <c:spPr>
            <a:ln w="12700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'VOI Plots'!$A$43:$A$44</c:f>
              <c:numCache>
                <c:formatCode>#,##0</c:formatCode>
                <c:ptCount val="2"/>
                <c:pt idx="0" formatCode="General">
                  <c:v>0</c:v>
                </c:pt>
                <c:pt idx="1">
                  <c:v>1245</c:v>
                </c:pt>
              </c:numCache>
            </c:numRef>
          </c:xVal>
          <c:yVal>
            <c:numRef>
              <c:f>'VOI Plots'!$C$43:$C$44</c:f>
              <c:numCache>
                <c:formatCode>#,##0</c:formatCode>
                <c:ptCount val="2"/>
                <c:pt idx="0">
                  <c:v>4135000</c:v>
                </c:pt>
                <c:pt idx="1">
                  <c:v>4135000</c:v>
                </c:pt>
              </c:numCache>
            </c:numRef>
          </c:yVal>
          <c:smooth val="1"/>
        </c:ser>
        <c:ser>
          <c:idx val="2"/>
          <c:order val="4"/>
          <c:tx>
            <c:v>Optimal Sample Size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xVal>
            <c:numRef>
              <c:f>'VOI Plots'!$A$44:$A$45</c:f>
              <c:numCache>
                <c:formatCode>#,##0</c:formatCode>
                <c:ptCount val="2"/>
                <c:pt idx="0">
                  <c:v>1245</c:v>
                </c:pt>
                <c:pt idx="1">
                  <c:v>1245</c:v>
                </c:pt>
              </c:numCache>
            </c:numRef>
          </c:xVal>
          <c:yVal>
            <c:numRef>
              <c:f>'VOI Plots'!$B$44:$B$45</c:f>
              <c:numCache>
                <c:formatCode>General</c:formatCode>
                <c:ptCount val="2"/>
                <c:pt idx="0" formatCode="#,##0">
                  <c:v>11587708.727465881</c:v>
                </c:pt>
                <c:pt idx="1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9405824"/>
        <c:axId val="449406216"/>
      </c:scatterChart>
      <c:valAx>
        <c:axId val="449405824"/>
        <c:scaling>
          <c:orientation val="minMax"/>
          <c:max val="2000"/>
          <c:min val="0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Arial"/>
              </a:defRPr>
            </a:pPr>
            <a:endParaRPr lang="en-US"/>
          </a:p>
        </c:txPr>
        <c:crossAx val="449406216"/>
        <c:crossesAt val="0"/>
        <c:crossBetween val="midCat"/>
        <c:majorUnit val="250"/>
        <c:minorUnit val="40.6"/>
      </c:valAx>
      <c:valAx>
        <c:axId val="449406216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Arial"/>
              </a:defRPr>
            </a:pPr>
            <a:endParaRPr lang="en-US"/>
          </a:p>
        </c:txPr>
        <c:crossAx val="449405824"/>
        <c:crossesAt val="0"/>
        <c:crossBetween val="midCat"/>
        <c:minorUnit val="200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22" r="0.750000000000003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561975</xdr:colOff>
      <xdr:row>1</xdr:row>
      <xdr:rowOff>47625</xdr:rowOff>
    </xdr:from>
    <xdr:to>
      <xdr:col>19</xdr:col>
      <xdr:colOff>495300</xdr:colOff>
      <xdr:row>23</xdr:row>
      <xdr:rowOff>104775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9</xdr:row>
      <xdr:rowOff>85725</xdr:rowOff>
    </xdr:from>
    <xdr:to>
      <xdr:col>9</xdr:col>
      <xdr:colOff>666749</xdr:colOff>
      <xdr:row>32</xdr:row>
      <xdr:rowOff>47625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266701</xdr:colOff>
      <xdr:row>10</xdr:row>
      <xdr:rowOff>28575</xdr:rowOff>
    </xdr:from>
    <xdr:to>
      <xdr:col>19</xdr:col>
      <xdr:colOff>219075</xdr:colOff>
      <xdr:row>32</xdr:row>
      <xdr:rowOff>180975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4"/>
  <sheetViews>
    <sheetView tabSelected="1" workbookViewId="0">
      <selection sqref="A1:L1"/>
    </sheetView>
  </sheetViews>
  <sheetFormatPr defaultRowHeight="14.4" x14ac:dyDescent="0.3"/>
  <cols>
    <col min="2" max="2" width="11.88671875" customWidth="1"/>
    <col min="4" max="4" width="13" customWidth="1"/>
    <col min="5" max="5" width="14.33203125" customWidth="1"/>
    <col min="6" max="6" width="9.109375" style="5"/>
    <col min="7" max="7" width="11.88671875" style="5" customWidth="1"/>
    <col min="8" max="8" width="10.33203125" style="5" customWidth="1"/>
    <col min="9" max="9" width="10.33203125" customWidth="1"/>
    <col min="10" max="10" width="9.44140625" style="5" customWidth="1"/>
    <col min="11" max="11" width="10.5546875" style="5" customWidth="1"/>
    <col min="12" max="13" width="9.109375" style="5"/>
    <col min="14" max="14" width="9.6640625" style="5" customWidth="1"/>
    <col min="15" max="15" width="10.5546875" style="5" customWidth="1"/>
    <col min="16" max="16" width="12.109375" style="8" customWidth="1"/>
    <col min="17" max="17" width="11.44140625" customWidth="1"/>
    <col min="18" max="18" width="12.44140625" customWidth="1"/>
    <col min="19" max="19" width="13.33203125" customWidth="1"/>
    <col min="25" max="25" width="14.33203125" customWidth="1"/>
    <col min="27" max="27" width="11" customWidth="1"/>
    <col min="28" max="28" width="12.6640625" bestFit="1" customWidth="1"/>
    <col min="30" max="30" width="12.6640625" bestFit="1" customWidth="1"/>
  </cols>
  <sheetData>
    <row r="1" spans="1:22" ht="23.4" x14ac:dyDescent="0.45">
      <c r="A1" s="33" t="s">
        <v>79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22" x14ac:dyDescent="0.3">
      <c r="D2" s="26" t="s">
        <v>8</v>
      </c>
      <c r="E2" s="26" t="s">
        <v>9</v>
      </c>
      <c r="G2" s="32" t="s">
        <v>73</v>
      </c>
      <c r="H2" s="32"/>
      <c r="I2" s="32"/>
      <c r="J2" s="32"/>
      <c r="K2" s="32"/>
      <c r="U2" s="23"/>
      <c r="V2" s="23"/>
    </row>
    <row r="3" spans="1:22" x14ac:dyDescent="0.3">
      <c r="A3" s="26" t="s">
        <v>0</v>
      </c>
      <c r="B3" t="s">
        <v>2</v>
      </c>
      <c r="C3" s="2" t="s">
        <v>4</v>
      </c>
      <c r="D3" s="3">
        <v>0.99</v>
      </c>
      <c r="E3" s="3">
        <v>3030</v>
      </c>
      <c r="G3" s="32" t="s">
        <v>74</v>
      </c>
      <c r="H3" s="32"/>
      <c r="I3" s="32"/>
      <c r="J3" s="32"/>
      <c r="K3" s="32"/>
      <c r="R3" s="30"/>
      <c r="T3" s="2"/>
    </row>
    <row r="4" spans="1:22" x14ac:dyDescent="0.3">
      <c r="A4" s="26"/>
      <c r="B4" t="s">
        <v>3</v>
      </c>
      <c r="C4" s="2" t="s">
        <v>5</v>
      </c>
      <c r="D4" s="3">
        <v>0.75</v>
      </c>
      <c r="E4" s="3">
        <v>750</v>
      </c>
      <c r="G4" s="32" t="s">
        <v>71</v>
      </c>
      <c r="H4" s="32"/>
      <c r="I4" s="32"/>
      <c r="J4" s="32"/>
      <c r="K4" s="32"/>
      <c r="R4" s="30"/>
      <c r="T4" s="2"/>
    </row>
    <row r="5" spans="1:22" x14ac:dyDescent="0.3">
      <c r="A5" s="26" t="s">
        <v>1</v>
      </c>
      <c r="B5" t="s">
        <v>3</v>
      </c>
      <c r="C5" s="2" t="s">
        <v>7</v>
      </c>
      <c r="D5" s="3">
        <v>1</v>
      </c>
      <c r="E5" s="3">
        <v>0</v>
      </c>
      <c r="G5" s="32" t="s">
        <v>72</v>
      </c>
      <c r="H5" s="32"/>
      <c r="I5" s="32"/>
      <c r="J5" s="32"/>
      <c r="K5" s="32"/>
      <c r="R5" s="30"/>
      <c r="T5" s="2"/>
    </row>
    <row r="6" spans="1:22" x14ac:dyDescent="0.3">
      <c r="A6" s="26"/>
      <c r="B6" t="s">
        <v>2</v>
      </c>
      <c r="C6" s="2" t="s">
        <v>6</v>
      </c>
      <c r="D6" s="3">
        <v>0.9</v>
      </c>
      <c r="E6" s="3">
        <v>3024</v>
      </c>
      <c r="R6" s="30"/>
      <c r="T6" s="2"/>
    </row>
    <row r="8" spans="1:22" x14ac:dyDescent="0.3">
      <c r="A8" s="30" t="s">
        <v>10</v>
      </c>
      <c r="B8" s="30"/>
      <c r="C8" s="4">
        <v>0.19</v>
      </c>
      <c r="R8" s="30"/>
      <c r="S8" s="30"/>
    </row>
    <row r="9" spans="1:22" x14ac:dyDescent="0.3">
      <c r="A9" t="s">
        <v>60</v>
      </c>
      <c r="B9" s="4">
        <v>40</v>
      </c>
      <c r="F9" s="23" t="s">
        <v>18</v>
      </c>
      <c r="G9" s="23" t="s">
        <v>19</v>
      </c>
      <c r="T9" s="23"/>
      <c r="U9" s="23"/>
    </row>
    <row r="10" spans="1:22" x14ac:dyDescent="0.3">
      <c r="A10" t="s">
        <v>61</v>
      </c>
      <c r="B10" s="4">
        <v>10</v>
      </c>
      <c r="D10" s="30" t="s">
        <v>16</v>
      </c>
      <c r="E10" s="30"/>
      <c r="F10">
        <f>B9/(B9 + B10)</f>
        <v>0.8</v>
      </c>
      <c r="G10">
        <f>B9*B10/((B9+B10)*(B9+B10)*(B9+B10+1))</f>
        <v>3.1372549019607842E-3</v>
      </c>
    </row>
    <row r="11" spans="1:22" x14ac:dyDescent="0.3">
      <c r="A11" t="s">
        <v>62</v>
      </c>
      <c r="B11" s="4">
        <v>140</v>
      </c>
      <c r="D11" s="30" t="s">
        <v>17</v>
      </c>
      <c r="E11" s="30"/>
      <c r="F11">
        <f>B11/(B11 + B12)</f>
        <v>0.7</v>
      </c>
      <c r="G11">
        <f>B11*B12/((B11+B12)*(B11+B12)*(B11+B12+1))</f>
        <v>1.044776119402985E-3</v>
      </c>
    </row>
    <row r="12" spans="1:22" x14ac:dyDescent="0.3">
      <c r="A12" t="s">
        <v>63</v>
      </c>
      <c r="B12" s="4">
        <v>60</v>
      </c>
      <c r="R12" s="30"/>
      <c r="S12" s="30"/>
    </row>
    <row r="14" spans="1:22" x14ac:dyDescent="0.3">
      <c r="A14" s="30" t="s">
        <v>64</v>
      </c>
      <c r="B14" s="30"/>
      <c r="C14" s="4">
        <v>2500</v>
      </c>
      <c r="F14" t="s">
        <v>18</v>
      </c>
      <c r="G14" s="30" t="s">
        <v>54</v>
      </c>
      <c r="H14" s="30"/>
      <c r="I14" s="30"/>
      <c r="J14" s="24"/>
    </row>
    <row r="15" spans="1:22" x14ac:dyDescent="0.3">
      <c r="B15" s="5"/>
      <c r="E15" s="25" t="s">
        <v>48</v>
      </c>
      <c r="F15">
        <f xml:space="preserve"> B9/F20</f>
        <v>0.16</v>
      </c>
      <c r="G15">
        <f>B9*(F20 - B9)/F21</f>
        <v>5.3545816733067725E-4</v>
      </c>
      <c r="H15">
        <f xml:space="preserve"> -B9*B10/F21</f>
        <v>-2.5498007968127489E-5</v>
      </c>
      <c r="I15">
        <f xml:space="preserve"> -B9*B11/F21</f>
        <v>-3.5697211155378487E-4</v>
      </c>
      <c r="J15">
        <f xml:space="preserve"> -B9*B12/F21</f>
        <v>-1.5298804780876493E-4</v>
      </c>
    </row>
    <row r="16" spans="1:22" x14ac:dyDescent="0.3">
      <c r="A16" s="30" t="s">
        <v>65</v>
      </c>
      <c r="B16" s="30"/>
      <c r="C16" s="12">
        <v>150000</v>
      </c>
      <c r="E16" s="25" t="s">
        <v>49</v>
      </c>
      <c r="F16">
        <f xml:space="preserve"> B10/F20</f>
        <v>0.04</v>
      </c>
      <c r="G16"/>
      <c r="H16">
        <f xml:space="preserve"> B10*(F20 - B10)/F21</f>
        <v>1.5298804780876493E-4</v>
      </c>
      <c r="I16">
        <f xml:space="preserve"> -B10*B11/F21</f>
        <v>-8.9243027888446217E-5</v>
      </c>
      <c r="J16">
        <f xml:space="preserve"> -B10*B12/F21</f>
        <v>-3.8247011952191232E-5</v>
      </c>
    </row>
    <row r="17" spans="1:21" x14ac:dyDescent="0.3">
      <c r="A17" s="30" t="s">
        <v>66</v>
      </c>
      <c r="B17" s="30"/>
      <c r="C17" s="12">
        <v>400000</v>
      </c>
      <c r="E17" s="25" t="s">
        <v>50</v>
      </c>
      <c r="F17">
        <f xml:space="preserve"> B11/F20</f>
        <v>0.56000000000000005</v>
      </c>
      <c r="G17"/>
      <c r="H17"/>
      <c r="I17">
        <f xml:space="preserve"> B11*(F20 - B11)/F21</f>
        <v>9.8167330677290847E-4</v>
      </c>
      <c r="J17">
        <f xml:space="preserve"> -B11*B12/F21</f>
        <v>-5.3545816733067725E-4</v>
      </c>
    </row>
    <row r="18" spans="1:21" x14ac:dyDescent="0.3">
      <c r="A18" s="30" t="s">
        <v>67</v>
      </c>
      <c r="B18" s="30"/>
      <c r="C18" s="12">
        <v>3000</v>
      </c>
      <c r="E18" s="25" t="s">
        <v>51</v>
      </c>
      <c r="F18">
        <f xml:space="preserve"> B12/F20</f>
        <v>0.24</v>
      </c>
      <c r="G18"/>
      <c r="H18"/>
      <c r="J18">
        <f xml:space="preserve"> B12*(F20 - B12)/F21</f>
        <v>7.2669322709163352E-4</v>
      </c>
    </row>
    <row r="19" spans="1:21" x14ac:dyDescent="0.3">
      <c r="F19"/>
      <c r="G19"/>
      <c r="H19"/>
      <c r="J19"/>
    </row>
    <row r="20" spans="1:21" x14ac:dyDescent="0.3">
      <c r="A20" s="30" t="s">
        <v>68</v>
      </c>
      <c r="B20" s="30"/>
      <c r="C20" s="12">
        <v>500000</v>
      </c>
      <c r="E20" t="s">
        <v>53</v>
      </c>
      <c r="F20">
        <f>B9 + B10 + B11 + B12</f>
        <v>250</v>
      </c>
      <c r="G20"/>
      <c r="H20"/>
      <c r="J20"/>
    </row>
    <row r="21" spans="1:21" x14ac:dyDescent="0.3">
      <c r="E21" s="23" t="s">
        <v>52</v>
      </c>
      <c r="F21">
        <f>F20*F20*(F20 + 1)</f>
        <v>15687500</v>
      </c>
      <c r="G21"/>
      <c r="H21"/>
      <c r="J21"/>
    </row>
    <row r="22" spans="1:21" x14ac:dyDescent="0.3">
      <c r="A22" s="30" t="s">
        <v>14</v>
      </c>
      <c r="B22" s="30"/>
      <c r="C22" s="4">
        <v>5000</v>
      </c>
    </row>
    <row r="23" spans="1:21" x14ac:dyDescent="0.3">
      <c r="A23" s="30" t="s">
        <v>15</v>
      </c>
      <c r="B23" s="30"/>
      <c r="C23" s="4">
        <v>5000</v>
      </c>
    </row>
    <row r="24" spans="1:21" x14ac:dyDescent="0.3">
      <c r="A24" s="30" t="s">
        <v>69</v>
      </c>
      <c r="B24" s="30"/>
      <c r="C24" s="5">
        <f>A234</f>
        <v>1005000</v>
      </c>
    </row>
    <row r="26" spans="1:21" x14ac:dyDescent="0.3">
      <c r="A26" s="30" t="s">
        <v>70</v>
      </c>
      <c r="B26" s="30"/>
      <c r="R26">
        <v>0</v>
      </c>
      <c r="S26" s="5">
        <f>VLOOKUP(C20,$A$35:$O$234,14)</f>
        <v>2351.9400000000023</v>
      </c>
      <c r="T26">
        <f>VLOOKUP(C20,$A$35:$R$234,17)</f>
        <v>-856.59931438310832</v>
      </c>
      <c r="U26">
        <f>VLOOKUP(C20,$A$35:$R$234,18)</f>
        <v>5560.479314383113</v>
      </c>
    </row>
    <row r="27" spans="1:21" x14ac:dyDescent="0.3">
      <c r="R27" s="5">
        <f>C20</f>
        <v>500000</v>
      </c>
      <c r="S27" s="5">
        <f>S26</f>
        <v>2351.9400000000023</v>
      </c>
      <c r="T27">
        <f>T26</f>
        <v>-856.59931438310832</v>
      </c>
      <c r="U27">
        <f>U26</f>
        <v>5560.479314383113</v>
      </c>
    </row>
    <row r="28" spans="1:21" x14ac:dyDescent="0.3">
      <c r="B28" t="s">
        <v>29</v>
      </c>
      <c r="C28" s="4">
        <v>125</v>
      </c>
      <c r="R28">
        <f>R27</f>
        <v>500000</v>
      </c>
      <c r="S28">
        <v>0</v>
      </c>
      <c r="U28">
        <f>MIN(0,T26)</f>
        <v>-856.59931438310832</v>
      </c>
    </row>
    <row r="29" spans="1:21" x14ac:dyDescent="0.3">
      <c r="B29" t="s">
        <v>43</v>
      </c>
      <c r="C29" s="4">
        <v>5</v>
      </c>
    </row>
    <row r="30" spans="1:21" x14ac:dyDescent="0.3">
      <c r="B30" t="s">
        <v>58</v>
      </c>
      <c r="C30">
        <f>'VOI Plots'!A517</f>
        <v>2450</v>
      </c>
    </row>
    <row r="32" spans="1:21" x14ac:dyDescent="0.3">
      <c r="A32" s="30" t="s">
        <v>78</v>
      </c>
      <c r="B32" s="30"/>
      <c r="C32" s="4">
        <v>0.9</v>
      </c>
    </row>
    <row r="34" spans="1:18" x14ac:dyDescent="0.3">
      <c r="A34" s="1" t="s">
        <v>11</v>
      </c>
      <c r="B34" s="1" t="s">
        <v>21</v>
      </c>
      <c r="C34" s="1" t="s">
        <v>22</v>
      </c>
      <c r="D34" s="1" t="s">
        <v>23</v>
      </c>
      <c r="E34" s="1" t="s">
        <v>24</v>
      </c>
      <c r="F34" s="6" t="s">
        <v>12</v>
      </c>
      <c r="G34" s="6" t="s">
        <v>13</v>
      </c>
      <c r="H34" s="6" t="s">
        <v>20</v>
      </c>
      <c r="I34" s="6" t="s">
        <v>25</v>
      </c>
      <c r="J34" s="6" t="s">
        <v>44</v>
      </c>
      <c r="K34" s="6" t="s">
        <v>45</v>
      </c>
      <c r="L34" s="6" t="s">
        <v>46</v>
      </c>
      <c r="M34" s="6" t="s">
        <v>47</v>
      </c>
      <c r="N34" s="6" t="s">
        <v>27</v>
      </c>
      <c r="O34" s="6" t="s">
        <v>26</v>
      </c>
      <c r="P34" s="7" t="s">
        <v>59</v>
      </c>
      <c r="Q34" s="6" t="s">
        <v>76</v>
      </c>
      <c r="R34" s="6" t="s">
        <v>77</v>
      </c>
    </row>
    <row r="35" spans="1:18" x14ac:dyDescent="0.3">
      <c r="A35">
        <f>$C$22 + (ROW() - 34)*$C$23</f>
        <v>10000</v>
      </c>
      <c r="B35">
        <f t="shared" ref="B35:B66" si="0">$D$3*A35-$E$3</f>
        <v>6870</v>
      </c>
      <c r="C35">
        <f t="shared" ref="C35:C66" si="1">$D$4*A35-$E$4</f>
        <v>6750</v>
      </c>
      <c r="D35">
        <f t="shared" ref="D35:D66" si="2">$D$5*A35-$E$5</f>
        <v>10000</v>
      </c>
      <c r="E35">
        <f t="shared" ref="E35:E66" si="3">$D$6*A35-$E$6</f>
        <v>5976</v>
      </c>
      <c r="F35" s="5">
        <f t="shared" ref="F35:F66" si="4">$C$8*B35 + (1 - $C$8)*E35</f>
        <v>6145.8600000000006</v>
      </c>
      <c r="G35" s="5">
        <f t="shared" ref="G35:G66" si="5">$C$8*C35 + (1 - $C$8)*D35</f>
        <v>9382.5</v>
      </c>
      <c r="H35" s="5">
        <f t="shared" ref="H35:H66" si="6" xml:space="preserve"> $F$15*B35 + $F$16*C35 + $F$17*D35 + $F$18*E35 - $C$14</f>
        <v>5903.4400000000005</v>
      </c>
      <c r="I35" s="5">
        <f>H35-G35</f>
        <v>-3479.0599999999995</v>
      </c>
      <c r="J35" s="5">
        <f xml:space="preserve"> B35 - E35</f>
        <v>894</v>
      </c>
      <c r="K35" s="5">
        <f xml:space="preserve"> C35 - E35</f>
        <v>774</v>
      </c>
      <c r="L35" s="5">
        <f xml:space="preserve"> D35 - E35</f>
        <v>4024</v>
      </c>
      <c r="M35" s="5">
        <f t="shared" ref="M35:M66" si="7" xml:space="preserve"> E35 - D35 + $C$8*(D35 - C35) - $C$14</f>
        <v>-5906.5</v>
      </c>
      <c r="N35" s="5">
        <f t="shared" ref="N35:N66" si="8" xml:space="preserve"> J35*$F$15 + K35*$F$16 + L35*$F$17 + M35</f>
        <v>-3479.06</v>
      </c>
      <c r="O35" s="5">
        <f t="shared" ref="O35:O66" si="9" xml:space="preserve"> J35*J35*$G$15 + K35*K35*$H$16 + L35*L35*$I$17 + 2*(J35*K35*$H$15 + J35*L35*$I$15 + K35*L35*$I$16)</f>
        <v>13255.850224701198</v>
      </c>
      <c r="P35" s="8">
        <f xml:space="preserve"> SQRT(O35/(2*PI()))*EXP(-N35*N35/(2*O35)) - N35*NORMDIST(-N35/SQRT(O35),0,1,1) - (N35 &lt; 0)</f>
        <v>3478.06</v>
      </c>
      <c r="Q35" s="29">
        <f>N35 - NORMINV(1 - (1 - $C$32)/2,0,1)*SQRT(O35)</f>
        <v>-3668.4386651233699</v>
      </c>
      <c r="R35" s="29">
        <f>N35 + NORMINV(1 - (1 - $C$32)/2,0,1)*SQRT(O35)</f>
        <v>-3289.68133487663</v>
      </c>
    </row>
    <row r="36" spans="1:18" x14ac:dyDescent="0.3">
      <c r="A36">
        <f t="shared" ref="A36:A99" si="10">$C$22 + (ROW() - 34)*$C$23</f>
        <v>15000</v>
      </c>
      <c r="B36">
        <f t="shared" si="0"/>
        <v>11820</v>
      </c>
      <c r="C36">
        <f t="shared" si="1"/>
        <v>10500</v>
      </c>
      <c r="D36">
        <f t="shared" si="2"/>
        <v>15000</v>
      </c>
      <c r="E36">
        <f t="shared" si="3"/>
        <v>10476</v>
      </c>
      <c r="F36" s="5">
        <f t="shared" si="4"/>
        <v>10731.36</v>
      </c>
      <c r="G36" s="5">
        <f t="shared" si="5"/>
        <v>14145</v>
      </c>
      <c r="H36" s="5">
        <f t="shared" si="6"/>
        <v>10725.44</v>
      </c>
      <c r="I36" s="5">
        <f t="shared" ref="I36:I99" si="11">H36-G36</f>
        <v>-3419.5599999999995</v>
      </c>
      <c r="J36" s="5">
        <f t="shared" ref="J36:J99" si="12" xml:space="preserve"> B36 - E36</f>
        <v>1344</v>
      </c>
      <c r="K36" s="5">
        <f t="shared" ref="K36:K99" si="13" xml:space="preserve"> C36 - E36</f>
        <v>24</v>
      </c>
      <c r="L36" s="5">
        <f t="shared" ref="L36:L99" si="14" xml:space="preserve"> D36 - E36</f>
        <v>4524</v>
      </c>
      <c r="M36" s="5">
        <f t="shared" si="7"/>
        <v>-6169</v>
      </c>
      <c r="N36" s="5">
        <f t="shared" si="8"/>
        <v>-3419.56</v>
      </c>
      <c r="O36" s="5">
        <f t="shared" si="9"/>
        <v>16696.808949800798</v>
      </c>
      <c r="P36" s="8">
        <f t="shared" ref="P36:P99" si="15" xml:space="preserve"> SQRT(O36/(2*PI()))*EXP(-N36*N36/(2*O36)) - N36*NORMDIST(-N36/SQRT(O36),0,1,1) - (N36 &lt; 0)</f>
        <v>3418.56</v>
      </c>
      <c r="Q36" s="29">
        <f t="shared" ref="Q36:Q99" si="16">N36 - NORMINV(1 - (1 - $C$32)/2,0,1)*SQRT(O36)</f>
        <v>-3632.1016245313263</v>
      </c>
      <c r="R36" s="29">
        <f t="shared" ref="R36:R99" si="17">N36 + NORMINV(1 - (1 - $C$32)/2,0,1)*SQRT(O36)</f>
        <v>-3207.0183754686736</v>
      </c>
    </row>
    <row r="37" spans="1:18" x14ac:dyDescent="0.3">
      <c r="A37">
        <f t="shared" si="10"/>
        <v>20000</v>
      </c>
      <c r="B37">
        <f t="shared" si="0"/>
        <v>16770</v>
      </c>
      <c r="C37">
        <f t="shared" si="1"/>
        <v>14250</v>
      </c>
      <c r="D37">
        <f t="shared" si="2"/>
        <v>20000</v>
      </c>
      <c r="E37">
        <f t="shared" si="3"/>
        <v>14976</v>
      </c>
      <c r="F37" s="5">
        <f t="shared" si="4"/>
        <v>15316.86</v>
      </c>
      <c r="G37" s="5">
        <f t="shared" si="5"/>
        <v>18907.5</v>
      </c>
      <c r="H37" s="5">
        <f t="shared" si="6"/>
        <v>15547.440000000002</v>
      </c>
      <c r="I37" s="5">
        <f t="shared" si="11"/>
        <v>-3360.0599999999977</v>
      </c>
      <c r="J37" s="5">
        <f t="shared" si="12"/>
        <v>1794</v>
      </c>
      <c r="K37" s="5">
        <f t="shared" si="13"/>
        <v>-726</v>
      </c>
      <c r="L37" s="5">
        <f t="shared" si="14"/>
        <v>5024</v>
      </c>
      <c r="M37" s="5">
        <f t="shared" si="7"/>
        <v>-6431.5</v>
      </c>
      <c r="N37" s="5">
        <f t="shared" si="8"/>
        <v>-3360.06</v>
      </c>
      <c r="O37" s="5">
        <f t="shared" si="9"/>
        <v>20864.588392031877</v>
      </c>
      <c r="P37" s="8">
        <f t="shared" si="15"/>
        <v>3359.06</v>
      </c>
      <c r="Q37" s="29">
        <f t="shared" si="16"/>
        <v>-3597.6521937826597</v>
      </c>
      <c r="R37" s="29">
        <f t="shared" si="17"/>
        <v>-3122.4678062173402</v>
      </c>
    </row>
    <row r="38" spans="1:18" x14ac:dyDescent="0.3">
      <c r="A38">
        <f t="shared" si="10"/>
        <v>25000</v>
      </c>
      <c r="B38">
        <f t="shared" si="0"/>
        <v>21720</v>
      </c>
      <c r="C38">
        <f t="shared" si="1"/>
        <v>18000</v>
      </c>
      <c r="D38">
        <f t="shared" si="2"/>
        <v>25000</v>
      </c>
      <c r="E38">
        <f t="shared" si="3"/>
        <v>19476</v>
      </c>
      <c r="F38" s="5">
        <f t="shared" si="4"/>
        <v>19902.36</v>
      </c>
      <c r="G38" s="5">
        <f t="shared" si="5"/>
        <v>23670</v>
      </c>
      <c r="H38" s="5">
        <f t="shared" si="6"/>
        <v>20369.440000000002</v>
      </c>
      <c r="I38" s="5">
        <f t="shared" si="11"/>
        <v>-3300.5599999999977</v>
      </c>
      <c r="J38" s="5">
        <f t="shared" si="12"/>
        <v>2244</v>
      </c>
      <c r="K38" s="5">
        <f t="shared" si="13"/>
        <v>-1476</v>
      </c>
      <c r="L38" s="5">
        <f t="shared" si="14"/>
        <v>5524</v>
      </c>
      <c r="M38" s="5">
        <f t="shared" si="7"/>
        <v>-6694</v>
      </c>
      <c r="N38" s="5">
        <f t="shared" si="8"/>
        <v>-3300.5599999999995</v>
      </c>
      <c r="O38" s="5">
        <f t="shared" si="9"/>
        <v>25759.188551394425</v>
      </c>
      <c r="P38" s="8">
        <f t="shared" si="15"/>
        <v>3299.5599999999995</v>
      </c>
      <c r="Q38" s="29">
        <f t="shared" si="16"/>
        <v>-3564.5535680429248</v>
      </c>
      <c r="R38" s="29">
        <f t="shared" si="17"/>
        <v>-3036.5664319570742</v>
      </c>
    </row>
    <row r="39" spans="1:18" x14ac:dyDescent="0.3">
      <c r="A39">
        <f t="shared" si="10"/>
        <v>30000</v>
      </c>
      <c r="B39">
        <f t="shared" si="0"/>
        <v>26670</v>
      </c>
      <c r="C39">
        <f t="shared" si="1"/>
        <v>21750</v>
      </c>
      <c r="D39">
        <f t="shared" si="2"/>
        <v>30000</v>
      </c>
      <c r="E39">
        <f t="shared" si="3"/>
        <v>23976</v>
      </c>
      <c r="F39" s="5">
        <f t="shared" si="4"/>
        <v>24487.86</v>
      </c>
      <c r="G39" s="5">
        <f t="shared" si="5"/>
        <v>28432.5</v>
      </c>
      <c r="H39" s="5">
        <f t="shared" si="6"/>
        <v>25191.440000000002</v>
      </c>
      <c r="I39" s="5">
        <f t="shared" si="11"/>
        <v>-3241.0599999999977</v>
      </c>
      <c r="J39" s="5">
        <f t="shared" si="12"/>
        <v>2694</v>
      </c>
      <c r="K39" s="5">
        <f t="shared" si="13"/>
        <v>-2226</v>
      </c>
      <c r="L39" s="5">
        <f t="shared" si="14"/>
        <v>6024</v>
      </c>
      <c r="M39" s="5">
        <f t="shared" si="7"/>
        <v>-6956.5</v>
      </c>
      <c r="N39" s="5">
        <f t="shared" si="8"/>
        <v>-3241.0599999999995</v>
      </c>
      <c r="O39" s="5">
        <f t="shared" si="9"/>
        <v>31380.609427888445</v>
      </c>
      <c r="P39" s="8">
        <f t="shared" si="15"/>
        <v>3240.0599999999995</v>
      </c>
      <c r="Q39" s="29">
        <f t="shared" si="16"/>
        <v>-3532.4387954246981</v>
      </c>
      <c r="R39" s="29">
        <f t="shared" si="17"/>
        <v>-2949.6812045753009</v>
      </c>
    </row>
    <row r="40" spans="1:18" x14ac:dyDescent="0.3">
      <c r="A40">
        <f t="shared" si="10"/>
        <v>35000</v>
      </c>
      <c r="B40">
        <f t="shared" si="0"/>
        <v>31620</v>
      </c>
      <c r="C40">
        <f t="shared" si="1"/>
        <v>25500</v>
      </c>
      <c r="D40">
        <f t="shared" si="2"/>
        <v>35000</v>
      </c>
      <c r="E40">
        <f t="shared" si="3"/>
        <v>28476</v>
      </c>
      <c r="F40" s="5">
        <f t="shared" si="4"/>
        <v>29073.360000000001</v>
      </c>
      <c r="G40" s="5">
        <f t="shared" si="5"/>
        <v>33195</v>
      </c>
      <c r="H40" s="5">
        <f t="shared" si="6"/>
        <v>30013.440000000002</v>
      </c>
      <c r="I40" s="5">
        <f t="shared" si="11"/>
        <v>-3181.5599999999977</v>
      </c>
      <c r="J40" s="5">
        <f t="shared" si="12"/>
        <v>3144</v>
      </c>
      <c r="K40" s="5">
        <f t="shared" si="13"/>
        <v>-2976</v>
      </c>
      <c r="L40" s="5">
        <f t="shared" si="14"/>
        <v>6524</v>
      </c>
      <c r="M40" s="5">
        <f t="shared" si="7"/>
        <v>-7219</v>
      </c>
      <c r="N40" s="5">
        <f t="shared" si="8"/>
        <v>-3181.5599999999995</v>
      </c>
      <c r="O40" s="5">
        <f t="shared" si="9"/>
        <v>37728.851021513947</v>
      </c>
      <c r="P40" s="8">
        <f t="shared" si="15"/>
        <v>3180.5599999999995</v>
      </c>
      <c r="Q40" s="29">
        <f t="shared" si="16"/>
        <v>-3501.0549857381138</v>
      </c>
      <c r="R40" s="29">
        <f t="shared" si="17"/>
        <v>-2862.0650142618852</v>
      </c>
    </row>
    <row r="41" spans="1:18" x14ac:dyDescent="0.3">
      <c r="A41">
        <f t="shared" si="10"/>
        <v>40000</v>
      </c>
      <c r="B41" s="13">
        <f t="shared" si="0"/>
        <v>36570</v>
      </c>
      <c r="C41" s="13">
        <f t="shared" si="1"/>
        <v>29250</v>
      </c>
      <c r="D41" s="13">
        <f t="shared" si="2"/>
        <v>40000</v>
      </c>
      <c r="E41" s="13">
        <f t="shared" si="3"/>
        <v>32976</v>
      </c>
      <c r="F41" s="16">
        <f t="shared" si="4"/>
        <v>33658.86</v>
      </c>
      <c r="G41" s="16">
        <f t="shared" si="5"/>
        <v>37957.5</v>
      </c>
      <c r="H41" s="5">
        <f t="shared" si="6"/>
        <v>34835.440000000002</v>
      </c>
      <c r="I41" s="16">
        <f t="shared" si="11"/>
        <v>-3122.0599999999977</v>
      </c>
      <c r="J41" s="5">
        <f t="shared" si="12"/>
        <v>3594</v>
      </c>
      <c r="K41" s="5">
        <f t="shared" si="13"/>
        <v>-3726</v>
      </c>
      <c r="L41" s="5">
        <f t="shared" si="14"/>
        <v>7024</v>
      </c>
      <c r="M41" s="5">
        <f t="shared" si="7"/>
        <v>-7481.5</v>
      </c>
      <c r="N41" s="5">
        <f t="shared" si="8"/>
        <v>-3122.0599999999995</v>
      </c>
      <c r="O41" s="5">
        <f t="shared" si="9"/>
        <v>44803.913332270917</v>
      </c>
      <c r="P41" s="18">
        <f t="shared" si="15"/>
        <v>3121.0599999999995</v>
      </c>
      <c r="Q41" s="29">
        <f t="shared" si="16"/>
        <v>-3470.2250965188546</v>
      </c>
      <c r="R41" s="29">
        <f t="shared" si="17"/>
        <v>-2773.8949034811444</v>
      </c>
    </row>
    <row r="42" spans="1:18" x14ac:dyDescent="0.3">
      <c r="A42">
        <f t="shared" si="10"/>
        <v>45000</v>
      </c>
      <c r="B42">
        <f t="shared" si="0"/>
        <v>41520</v>
      </c>
      <c r="C42">
        <f t="shared" si="1"/>
        <v>33000</v>
      </c>
      <c r="D42">
        <f t="shared" si="2"/>
        <v>45000</v>
      </c>
      <c r="E42">
        <f t="shared" si="3"/>
        <v>37476</v>
      </c>
      <c r="F42" s="5">
        <f t="shared" si="4"/>
        <v>38244.36</v>
      </c>
      <c r="G42" s="5">
        <f t="shared" si="5"/>
        <v>42720</v>
      </c>
      <c r="H42" s="5">
        <f t="shared" si="6"/>
        <v>39657.440000000002</v>
      </c>
      <c r="I42" s="5">
        <f t="shared" si="11"/>
        <v>-3062.5599999999977</v>
      </c>
      <c r="J42" s="5">
        <f t="shared" si="12"/>
        <v>4044</v>
      </c>
      <c r="K42" s="5">
        <f t="shared" si="13"/>
        <v>-4476</v>
      </c>
      <c r="L42" s="5">
        <f t="shared" si="14"/>
        <v>7524</v>
      </c>
      <c r="M42" s="5">
        <f t="shared" si="7"/>
        <v>-7744</v>
      </c>
      <c r="N42" s="5">
        <f t="shared" si="8"/>
        <v>-3062.5599999999995</v>
      </c>
      <c r="O42" s="5">
        <f t="shared" si="9"/>
        <v>52605.796360159366</v>
      </c>
      <c r="P42" s="8">
        <f t="shared" si="15"/>
        <v>3061.5599999999995</v>
      </c>
      <c r="Q42" s="29">
        <f t="shared" si="16"/>
        <v>-3439.8228632528053</v>
      </c>
      <c r="R42" s="29">
        <f t="shared" si="17"/>
        <v>-2685.2971367471937</v>
      </c>
    </row>
    <row r="43" spans="1:18" x14ac:dyDescent="0.3">
      <c r="A43">
        <f t="shared" si="10"/>
        <v>50000</v>
      </c>
      <c r="B43">
        <f t="shared" si="0"/>
        <v>46470</v>
      </c>
      <c r="C43">
        <f t="shared" si="1"/>
        <v>36750</v>
      </c>
      <c r="D43">
        <f t="shared" si="2"/>
        <v>50000</v>
      </c>
      <c r="E43">
        <f t="shared" si="3"/>
        <v>41976</v>
      </c>
      <c r="F43" s="5">
        <f t="shared" si="4"/>
        <v>42829.86</v>
      </c>
      <c r="G43" s="5">
        <f t="shared" si="5"/>
        <v>47482.5</v>
      </c>
      <c r="H43" s="5">
        <f t="shared" si="6"/>
        <v>44479.44</v>
      </c>
      <c r="I43" s="5">
        <f t="shared" si="11"/>
        <v>-3003.0599999999977</v>
      </c>
      <c r="J43" s="5">
        <f t="shared" si="12"/>
        <v>4494</v>
      </c>
      <c r="K43" s="5">
        <f t="shared" si="13"/>
        <v>-5226</v>
      </c>
      <c r="L43" s="5">
        <f t="shared" si="14"/>
        <v>8024</v>
      </c>
      <c r="M43" s="5">
        <f t="shared" si="7"/>
        <v>-8006.5</v>
      </c>
      <c r="N43" s="5">
        <f t="shared" si="8"/>
        <v>-3003.0599999999995</v>
      </c>
      <c r="O43" s="5">
        <f t="shared" si="9"/>
        <v>61134.500105179293</v>
      </c>
      <c r="P43" s="8">
        <f t="shared" si="15"/>
        <v>3002.0599999999995</v>
      </c>
      <c r="Q43" s="29">
        <f t="shared" si="16"/>
        <v>-3409.756504262039</v>
      </c>
      <c r="R43" s="29">
        <f t="shared" si="17"/>
        <v>-2596.36349573796</v>
      </c>
    </row>
    <row r="44" spans="1:18" x14ac:dyDescent="0.3">
      <c r="A44">
        <f t="shared" si="10"/>
        <v>55000</v>
      </c>
      <c r="B44">
        <f t="shared" si="0"/>
        <v>51420</v>
      </c>
      <c r="C44">
        <f t="shared" si="1"/>
        <v>40500</v>
      </c>
      <c r="D44">
        <f t="shared" si="2"/>
        <v>55000</v>
      </c>
      <c r="E44">
        <f t="shared" si="3"/>
        <v>46476</v>
      </c>
      <c r="F44" s="5">
        <f t="shared" si="4"/>
        <v>47415.360000000001</v>
      </c>
      <c r="G44" s="5">
        <f t="shared" si="5"/>
        <v>52245</v>
      </c>
      <c r="H44" s="5">
        <f t="shared" si="6"/>
        <v>49301.440000000002</v>
      </c>
      <c r="I44" s="5">
        <f t="shared" si="11"/>
        <v>-2943.5599999999977</v>
      </c>
      <c r="J44" s="5">
        <f t="shared" si="12"/>
        <v>4944</v>
      </c>
      <c r="K44" s="5">
        <f t="shared" si="13"/>
        <v>-5976</v>
      </c>
      <c r="L44" s="5">
        <f t="shared" si="14"/>
        <v>8524</v>
      </c>
      <c r="M44" s="5">
        <f t="shared" si="7"/>
        <v>-8269</v>
      </c>
      <c r="N44" s="5">
        <f t="shared" si="8"/>
        <v>-2943.5599999999995</v>
      </c>
      <c r="O44" s="5">
        <f t="shared" si="9"/>
        <v>70390.024567330678</v>
      </c>
      <c r="P44" s="8">
        <f t="shared" si="15"/>
        <v>2942.5599999999995</v>
      </c>
      <c r="Q44" s="29">
        <f t="shared" si="16"/>
        <v>-3379.9580639298897</v>
      </c>
      <c r="R44" s="29">
        <f t="shared" si="17"/>
        <v>-2507.1619360701093</v>
      </c>
    </row>
    <row r="45" spans="1:18" x14ac:dyDescent="0.3">
      <c r="A45">
        <f t="shared" si="10"/>
        <v>60000</v>
      </c>
      <c r="B45">
        <f t="shared" si="0"/>
        <v>56370</v>
      </c>
      <c r="C45">
        <f t="shared" si="1"/>
        <v>44250</v>
      </c>
      <c r="D45">
        <f t="shared" si="2"/>
        <v>60000</v>
      </c>
      <c r="E45">
        <f t="shared" si="3"/>
        <v>50976</v>
      </c>
      <c r="F45" s="5">
        <f t="shared" si="4"/>
        <v>52000.86</v>
      </c>
      <c r="G45" s="5">
        <f t="shared" si="5"/>
        <v>57007.5</v>
      </c>
      <c r="H45" s="5">
        <f t="shared" si="6"/>
        <v>54123.439999999995</v>
      </c>
      <c r="I45" s="5">
        <f t="shared" si="11"/>
        <v>-2884.0600000000049</v>
      </c>
      <c r="J45" s="5">
        <f t="shared" si="12"/>
        <v>5394</v>
      </c>
      <c r="K45" s="5">
        <f t="shared" si="13"/>
        <v>-6726</v>
      </c>
      <c r="L45" s="5">
        <f t="shared" si="14"/>
        <v>9024</v>
      </c>
      <c r="M45" s="5">
        <f t="shared" si="7"/>
        <v>-8531.5</v>
      </c>
      <c r="N45" s="5">
        <f t="shared" si="8"/>
        <v>-2884.0599999999995</v>
      </c>
      <c r="O45" s="5">
        <f t="shared" si="9"/>
        <v>80372.369746613549</v>
      </c>
      <c r="P45" s="8">
        <f t="shared" si="15"/>
        <v>2883.0599999999995</v>
      </c>
      <c r="Q45" s="29">
        <f t="shared" si="16"/>
        <v>-3350.3763506227137</v>
      </c>
      <c r="R45" s="29">
        <f t="shared" si="17"/>
        <v>-2417.7436493772852</v>
      </c>
    </row>
    <row r="46" spans="1:18" x14ac:dyDescent="0.3">
      <c r="A46">
        <f t="shared" si="10"/>
        <v>65000</v>
      </c>
      <c r="B46">
        <f t="shared" si="0"/>
        <v>61320</v>
      </c>
      <c r="C46">
        <f t="shared" si="1"/>
        <v>48000</v>
      </c>
      <c r="D46">
        <f t="shared" si="2"/>
        <v>65000</v>
      </c>
      <c r="E46">
        <f t="shared" si="3"/>
        <v>55476</v>
      </c>
      <c r="F46" s="5">
        <f t="shared" si="4"/>
        <v>56586.36</v>
      </c>
      <c r="G46" s="5">
        <f t="shared" si="5"/>
        <v>61770</v>
      </c>
      <c r="H46" s="5">
        <f t="shared" si="6"/>
        <v>58945.439999999995</v>
      </c>
      <c r="I46" s="5">
        <f t="shared" si="11"/>
        <v>-2824.5600000000049</v>
      </c>
      <c r="J46" s="5">
        <f t="shared" si="12"/>
        <v>5844</v>
      </c>
      <c r="K46" s="5">
        <f t="shared" si="13"/>
        <v>-7476</v>
      </c>
      <c r="L46" s="5">
        <f t="shared" si="14"/>
        <v>9524</v>
      </c>
      <c r="M46" s="5">
        <f t="shared" si="7"/>
        <v>-8794</v>
      </c>
      <c r="N46" s="5">
        <f t="shared" si="8"/>
        <v>-2824.5599999999995</v>
      </c>
      <c r="O46" s="5">
        <f t="shared" si="9"/>
        <v>91081.535643027906</v>
      </c>
      <c r="P46" s="8">
        <f t="shared" si="15"/>
        <v>2823.5599999999995</v>
      </c>
      <c r="Q46" s="29">
        <f t="shared" si="16"/>
        <v>-3320.9721800962898</v>
      </c>
      <c r="R46" s="29">
        <f t="shared" si="17"/>
        <v>-2328.1478199037092</v>
      </c>
    </row>
    <row r="47" spans="1:18" x14ac:dyDescent="0.3">
      <c r="A47">
        <f t="shared" si="10"/>
        <v>70000</v>
      </c>
      <c r="B47">
        <f t="shared" si="0"/>
        <v>66270</v>
      </c>
      <c r="C47">
        <f t="shared" si="1"/>
        <v>51750</v>
      </c>
      <c r="D47">
        <f t="shared" si="2"/>
        <v>70000</v>
      </c>
      <c r="E47">
        <f t="shared" si="3"/>
        <v>59976</v>
      </c>
      <c r="F47" s="5">
        <f t="shared" si="4"/>
        <v>61171.86</v>
      </c>
      <c r="G47" s="5">
        <f t="shared" si="5"/>
        <v>66532.5</v>
      </c>
      <c r="H47" s="5">
        <f t="shared" si="6"/>
        <v>63767.440000000017</v>
      </c>
      <c r="I47" s="5">
        <f t="shared" si="11"/>
        <v>-2765.0599999999831</v>
      </c>
      <c r="J47" s="5">
        <f t="shared" si="12"/>
        <v>6294</v>
      </c>
      <c r="K47" s="5">
        <f t="shared" si="13"/>
        <v>-8226</v>
      </c>
      <c r="L47" s="5">
        <f t="shared" si="14"/>
        <v>10024</v>
      </c>
      <c r="M47" s="5">
        <f t="shared" si="7"/>
        <v>-9056.5</v>
      </c>
      <c r="N47" s="5">
        <f t="shared" si="8"/>
        <v>-2765.0599999999995</v>
      </c>
      <c r="O47" s="5">
        <f t="shared" si="9"/>
        <v>102517.52225657371</v>
      </c>
      <c r="P47" s="8">
        <f t="shared" si="15"/>
        <v>2764.0599999999995</v>
      </c>
      <c r="Q47" s="29">
        <f t="shared" si="16"/>
        <v>-3291.7151160592225</v>
      </c>
      <c r="R47" s="29">
        <f t="shared" si="17"/>
        <v>-2238.4048839407765</v>
      </c>
    </row>
    <row r="48" spans="1:18" x14ac:dyDescent="0.3">
      <c r="A48">
        <f t="shared" si="10"/>
        <v>75000</v>
      </c>
      <c r="B48">
        <f t="shared" si="0"/>
        <v>71220</v>
      </c>
      <c r="C48">
        <f t="shared" si="1"/>
        <v>55500</v>
      </c>
      <c r="D48">
        <f t="shared" si="2"/>
        <v>75000</v>
      </c>
      <c r="E48">
        <f t="shared" si="3"/>
        <v>64476</v>
      </c>
      <c r="F48" s="5">
        <f t="shared" si="4"/>
        <v>65757.36</v>
      </c>
      <c r="G48" s="5">
        <f t="shared" si="5"/>
        <v>71295</v>
      </c>
      <c r="H48" s="5">
        <f t="shared" si="6"/>
        <v>68589.440000000017</v>
      </c>
      <c r="I48" s="5">
        <f t="shared" si="11"/>
        <v>-2705.5599999999831</v>
      </c>
      <c r="J48" s="5">
        <f t="shared" si="12"/>
        <v>6744</v>
      </c>
      <c r="K48" s="5">
        <f t="shared" si="13"/>
        <v>-8976</v>
      </c>
      <c r="L48" s="5">
        <f t="shared" si="14"/>
        <v>10524</v>
      </c>
      <c r="M48" s="5">
        <f t="shared" si="7"/>
        <v>-9319</v>
      </c>
      <c r="N48" s="5">
        <f t="shared" si="8"/>
        <v>-2705.5599999999995</v>
      </c>
      <c r="O48" s="5">
        <f t="shared" si="9"/>
        <v>114680.32958725102</v>
      </c>
      <c r="P48" s="8">
        <f t="shared" si="15"/>
        <v>2704.5599999999995</v>
      </c>
      <c r="Q48" s="29">
        <f t="shared" si="16"/>
        <v>-3262.5811980062253</v>
      </c>
      <c r="R48" s="29">
        <f t="shared" si="17"/>
        <v>-2148.5388019937736</v>
      </c>
    </row>
    <row r="49" spans="1:18" x14ac:dyDescent="0.3">
      <c r="A49">
        <f t="shared" si="10"/>
        <v>80000</v>
      </c>
      <c r="B49">
        <f t="shared" si="0"/>
        <v>76170</v>
      </c>
      <c r="C49">
        <f t="shared" si="1"/>
        <v>59250</v>
      </c>
      <c r="D49">
        <f t="shared" si="2"/>
        <v>80000</v>
      </c>
      <c r="E49">
        <f t="shared" si="3"/>
        <v>68976</v>
      </c>
      <c r="F49" s="5">
        <f t="shared" si="4"/>
        <v>70342.86</v>
      </c>
      <c r="G49" s="5">
        <f t="shared" si="5"/>
        <v>76057.5</v>
      </c>
      <c r="H49" s="5">
        <f t="shared" si="6"/>
        <v>73411.44</v>
      </c>
      <c r="I49" s="5">
        <f t="shared" si="11"/>
        <v>-2646.0599999999977</v>
      </c>
      <c r="J49" s="5">
        <f t="shared" si="12"/>
        <v>7194</v>
      </c>
      <c r="K49" s="5">
        <f t="shared" si="13"/>
        <v>-9726</v>
      </c>
      <c r="L49" s="5">
        <f t="shared" si="14"/>
        <v>11024</v>
      </c>
      <c r="M49" s="5">
        <f t="shared" si="7"/>
        <v>-9581.5</v>
      </c>
      <c r="N49" s="5">
        <f t="shared" si="8"/>
        <v>-2646.0599999999995</v>
      </c>
      <c r="O49" s="5">
        <f t="shared" si="9"/>
        <v>127569.95763505975</v>
      </c>
      <c r="P49" s="8">
        <f t="shared" si="15"/>
        <v>2645.0600000000022</v>
      </c>
      <c r="Q49" s="29">
        <f t="shared" si="16"/>
        <v>-3233.5513308456257</v>
      </c>
      <c r="R49" s="29">
        <f t="shared" si="17"/>
        <v>-2058.5686691543733</v>
      </c>
    </row>
    <row r="50" spans="1:18" x14ac:dyDescent="0.3">
      <c r="A50">
        <f t="shared" si="10"/>
        <v>85000</v>
      </c>
      <c r="B50">
        <f t="shared" si="0"/>
        <v>81120</v>
      </c>
      <c r="C50">
        <f t="shared" si="1"/>
        <v>63000</v>
      </c>
      <c r="D50">
        <f t="shared" si="2"/>
        <v>85000</v>
      </c>
      <c r="E50">
        <f t="shared" si="3"/>
        <v>73476</v>
      </c>
      <c r="F50" s="5">
        <f t="shared" si="4"/>
        <v>74928.36</v>
      </c>
      <c r="G50" s="5">
        <f t="shared" si="5"/>
        <v>80820</v>
      </c>
      <c r="H50" s="5">
        <f t="shared" si="6"/>
        <v>78233.440000000002</v>
      </c>
      <c r="I50" s="5">
        <f t="shared" si="11"/>
        <v>-2586.5599999999977</v>
      </c>
      <c r="J50" s="5">
        <f t="shared" si="12"/>
        <v>7644</v>
      </c>
      <c r="K50" s="5">
        <f t="shared" si="13"/>
        <v>-10476</v>
      </c>
      <c r="L50" s="5">
        <f t="shared" si="14"/>
        <v>11524</v>
      </c>
      <c r="M50" s="5">
        <f t="shared" si="7"/>
        <v>-9844</v>
      </c>
      <c r="N50" s="5">
        <f t="shared" si="8"/>
        <v>-2586.5599999999995</v>
      </c>
      <c r="O50" s="5">
        <f t="shared" si="9"/>
        <v>141186.40640000004</v>
      </c>
      <c r="P50" s="8">
        <f t="shared" si="15"/>
        <v>2585.5600000001523</v>
      </c>
      <c r="Q50" s="29">
        <f t="shared" si="16"/>
        <v>-3204.6101255098765</v>
      </c>
      <c r="R50" s="29">
        <f t="shared" si="17"/>
        <v>-1968.5098744901227</v>
      </c>
    </row>
    <row r="51" spans="1:18" x14ac:dyDescent="0.3">
      <c r="A51">
        <f t="shared" si="10"/>
        <v>90000</v>
      </c>
      <c r="B51">
        <f t="shared" si="0"/>
        <v>86070</v>
      </c>
      <c r="C51">
        <f t="shared" si="1"/>
        <v>66750</v>
      </c>
      <c r="D51">
        <f t="shared" si="2"/>
        <v>90000</v>
      </c>
      <c r="E51">
        <f t="shared" si="3"/>
        <v>77976</v>
      </c>
      <c r="F51" s="5">
        <f t="shared" si="4"/>
        <v>79513.86</v>
      </c>
      <c r="G51" s="5">
        <f t="shared" si="5"/>
        <v>85582.5</v>
      </c>
      <c r="H51" s="5">
        <f t="shared" si="6"/>
        <v>83055.44</v>
      </c>
      <c r="I51" s="5">
        <f t="shared" si="11"/>
        <v>-2527.0599999999977</v>
      </c>
      <c r="J51" s="5">
        <f t="shared" si="12"/>
        <v>8094</v>
      </c>
      <c r="K51" s="5">
        <f t="shared" si="13"/>
        <v>-11226</v>
      </c>
      <c r="L51" s="5">
        <f t="shared" si="14"/>
        <v>12024</v>
      </c>
      <c r="M51" s="5">
        <f t="shared" si="7"/>
        <v>-10106.5</v>
      </c>
      <c r="N51" s="5">
        <f t="shared" si="8"/>
        <v>-2527.0599999999995</v>
      </c>
      <c r="O51" s="5">
        <f t="shared" si="9"/>
        <v>155529.67588207172</v>
      </c>
      <c r="P51" s="8">
        <f t="shared" si="15"/>
        <v>2526.0600000043441</v>
      </c>
      <c r="Q51" s="29">
        <f t="shared" si="16"/>
        <v>-3175.7450518551505</v>
      </c>
      <c r="R51" s="29">
        <f t="shared" si="17"/>
        <v>-1878.3749481448485</v>
      </c>
    </row>
    <row r="52" spans="1:18" x14ac:dyDescent="0.3">
      <c r="A52">
        <f t="shared" si="10"/>
        <v>95000</v>
      </c>
      <c r="B52">
        <f t="shared" si="0"/>
        <v>91020</v>
      </c>
      <c r="C52">
        <f t="shared" si="1"/>
        <v>70500</v>
      </c>
      <c r="D52">
        <f t="shared" si="2"/>
        <v>95000</v>
      </c>
      <c r="E52">
        <f t="shared" si="3"/>
        <v>82476</v>
      </c>
      <c r="F52" s="5">
        <f t="shared" si="4"/>
        <v>84099.36</v>
      </c>
      <c r="G52" s="5">
        <f t="shared" si="5"/>
        <v>90345</v>
      </c>
      <c r="H52" s="5">
        <f t="shared" si="6"/>
        <v>87877.440000000002</v>
      </c>
      <c r="I52" s="5">
        <f t="shared" si="11"/>
        <v>-2467.5599999999977</v>
      </c>
      <c r="J52" s="5">
        <f t="shared" si="12"/>
        <v>8544</v>
      </c>
      <c r="K52" s="5">
        <f t="shared" si="13"/>
        <v>-11976</v>
      </c>
      <c r="L52" s="5">
        <f t="shared" si="14"/>
        <v>12524</v>
      </c>
      <c r="M52" s="5">
        <f t="shared" si="7"/>
        <v>-10369</v>
      </c>
      <c r="N52" s="5">
        <f t="shared" si="8"/>
        <v>-2467.5599999999995</v>
      </c>
      <c r="O52" s="5">
        <f t="shared" si="9"/>
        <v>170599.76608127492</v>
      </c>
      <c r="P52" s="8">
        <f t="shared" si="15"/>
        <v>2466.5600000759823</v>
      </c>
      <c r="Q52" s="29">
        <f t="shared" si="16"/>
        <v>-3146.9458111496006</v>
      </c>
      <c r="R52" s="29">
        <f t="shared" si="17"/>
        <v>-1788.1741888503982</v>
      </c>
    </row>
    <row r="53" spans="1:18" x14ac:dyDescent="0.3">
      <c r="A53">
        <f t="shared" si="10"/>
        <v>100000</v>
      </c>
      <c r="B53">
        <f t="shared" si="0"/>
        <v>95970</v>
      </c>
      <c r="C53">
        <f t="shared" si="1"/>
        <v>74250</v>
      </c>
      <c r="D53">
        <f t="shared" si="2"/>
        <v>100000</v>
      </c>
      <c r="E53">
        <f t="shared" si="3"/>
        <v>86976</v>
      </c>
      <c r="F53" s="5">
        <f t="shared" si="4"/>
        <v>88684.86</v>
      </c>
      <c r="G53" s="5">
        <f t="shared" si="5"/>
        <v>95107.5</v>
      </c>
      <c r="H53" s="5">
        <f t="shared" si="6"/>
        <v>92699.44</v>
      </c>
      <c r="I53" s="5">
        <f t="shared" si="11"/>
        <v>-2408.0599999999977</v>
      </c>
      <c r="J53" s="5">
        <f t="shared" si="12"/>
        <v>8994</v>
      </c>
      <c r="K53" s="5">
        <f t="shared" si="13"/>
        <v>-12726</v>
      </c>
      <c r="L53" s="5">
        <f t="shared" si="14"/>
        <v>13024</v>
      </c>
      <c r="M53" s="5">
        <f t="shared" si="7"/>
        <v>-10631.5</v>
      </c>
      <c r="N53" s="5">
        <f t="shared" si="8"/>
        <v>-2408.0599999999995</v>
      </c>
      <c r="O53" s="5">
        <f t="shared" si="9"/>
        <v>186396.67699760955</v>
      </c>
      <c r="P53" s="8">
        <f t="shared" si="15"/>
        <v>2407.060000891026</v>
      </c>
      <c r="Q53" s="29">
        <f t="shared" si="16"/>
        <v>-3118.2038652245183</v>
      </c>
      <c r="R53" s="29">
        <f t="shared" si="17"/>
        <v>-1697.9161347754809</v>
      </c>
    </row>
    <row r="54" spans="1:18" x14ac:dyDescent="0.3">
      <c r="A54">
        <f t="shared" si="10"/>
        <v>105000</v>
      </c>
      <c r="B54">
        <f t="shared" si="0"/>
        <v>100920</v>
      </c>
      <c r="C54">
        <f t="shared" si="1"/>
        <v>78000</v>
      </c>
      <c r="D54">
        <f t="shared" si="2"/>
        <v>105000</v>
      </c>
      <c r="E54">
        <f t="shared" si="3"/>
        <v>91476</v>
      </c>
      <c r="F54" s="5">
        <f t="shared" si="4"/>
        <v>93270.36</v>
      </c>
      <c r="G54" s="5">
        <f t="shared" si="5"/>
        <v>99870</v>
      </c>
      <c r="H54" s="5">
        <f t="shared" si="6"/>
        <v>97521.44</v>
      </c>
      <c r="I54" s="5">
        <f t="shared" si="11"/>
        <v>-2348.5599999999977</v>
      </c>
      <c r="J54" s="5">
        <f t="shared" si="12"/>
        <v>9444</v>
      </c>
      <c r="K54" s="5">
        <f t="shared" si="13"/>
        <v>-13476</v>
      </c>
      <c r="L54" s="5">
        <f t="shared" si="14"/>
        <v>13524</v>
      </c>
      <c r="M54" s="5">
        <f t="shared" si="7"/>
        <v>-10894</v>
      </c>
      <c r="N54" s="5">
        <f t="shared" si="8"/>
        <v>-2348.5599999999995</v>
      </c>
      <c r="O54" s="5">
        <f t="shared" si="9"/>
        <v>202920.4086310757</v>
      </c>
      <c r="P54" s="8">
        <f t="shared" si="15"/>
        <v>2347.5600074982117</v>
      </c>
      <c r="Q54" s="29">
        <f t="shared" si="16"/>
        <v>-3089.5120789323505</v>
      </c>
      <c r="R54" s="29">
        <f t="shared" si="17"/>
        <v>-1607.6079210676485</v>
      </c>
    </row>
    <row r="55" spans="1:18" x14ac:dyDescent="0.3">
      <c r="A55">
        <f t="shared" si="10"/>
        <v>110000</v>
      </c>
      <c r="B55">
        <f t="shared" si="0"/>
        <v>105870</v>
      </c>
      <c r="C55">
        <f t="shared" si="1"/>
        <v>81750</v>
      </c>
      <c r="D55">
        <f t="shared" si="2"/>
        <v>110000</v>
      </c>
      <c r="E55">
        <f t="shared" si="3"/>
        <v>95976</v>
      </c>
      <c r="F55" s="5">
        <f t="shared" si="4"/>
        <v>97855.860000000015</v>
      </c>
      <c r="G55" s="5">
        <f t="shared" si="5"/>
        <v>104632.5</v>
      </c>
      <c r="H55" s="5">
        <f t="shared" si="6"/>
        <v>102343.44</v>
      </c>
      <c r="I55" s="5">
        <f t="shared" si="11"/>
        <v>-2289.0599999999977</v>
      </c>
      <c r="J55" s="5">
        <f t="shared" si="12"/>
        <v>9894</v>
      </c>
      <c r="K55" s="5">
        <f t="shared" si="13"/>
        <v>-14226</v>
      </c>
      <c r="L55" s="5">
        <f t="shared" si="14"/>
        <v>14024</v>
      </c>
      <c r="M55" s="5">
        <f t="shared" si="7"/>
        <v>-11156.5</v>
      </c>
      <c r="N55" s="5">
        <f t="shared" si="8"/>
        <v>-2289.0599999999995</v>
      </c>
      <c r="O55" s="5">
        <f t="shared" si="9"/>
        <v>220170.96098167333</v>
      </c>
      <c r="P55" s="8">
        <f t="shared" si="15"/>
        <v>2288.0600478158276</v>
      </c>
      <c r="Q55" s="29">
        <f t="shared" si="16"/>
        <v>-3060.8644456116208</v>
      </c>
      <c r="R55" s="29">
        <f t="shared" si="17"/>
        <v>-1517.2555543883782</v>
      </c>
    </row>
    <row r="56" spans="1:18" x14ac:dyDescent="0.3">
      <c r="A56">
        <f t="shared" si="10"/>
        <v>115000</v>
      </c>
      <c r="B56">
        <f t="shared" si="0"/>
        <v>110820</v>
      </c>
      <c r="C56">
        <f t="shared" si="1"/>
        <v>85500</v>
      </c>
      <c r="D56">
        <f t="shared" si="2"/>
        <v>115000</v>
      </c>
      <c r="E56">
        <f t="shared" si="3"/>
        <v>100476</v>
      </c>
      <c r="F56" s="5">
        <f t="shared" si="4"/>
        <v>102441.36000000002</v>
      </c>
      <c r="G56" s="5">
        <f t="shared" si="5"/>
        <v>109395</v>
      </c>
      <c r="H56" s="5">
        <f t="shared" si="6"/>
        <v>107165.44</v>
      </c>
      <c r="I56" s="5">
        <f t="shared" si="11"/>
        <v>-2229.5599999999977</v>
      </c>
      <c r="J56" s="5">
        <f t="shared" si="12"/>
        <v>10344</v>
      </c>
      <c r="K56" s="5">
        <f t="shared" si="13"/>
        <v>-14976</v>
      </c>
      <c r="L56" s="5">
        <f t="shared" si="14"/>
        <v>14524</v>
      </c>
      <c r="M56" s="5">
        <f t="shared" si="7"/>
        <v>-11419</v>
      </c>
      <c r="N56" s="5">
        <f t="shared" si="8"/>
        <v>-2229.5599999999995</v>
      </c>
      <c r="O56" s="5">
        <f t="shared" si="9"/>
        <v>238148.33404940242</v>
      </c>
      <c r="P56" s="8">
        <f t="shared" si="15"/>
        <v>2228.5602414760911</v>
      </c>
      <c r="Q56" s="29">
        <f t="shared" si="16"/>
        <v>-3032.2558740962154</v>
      </c>
      <c r="R56" s="29">
        <f t="shared" si="17"/>
        <v>-1426.8641259037836</v>
      </c>
    </row>
    <row r="57" spans="1:18" x14ac:dyDescent="0.3">
      <c r="A57">
        <f t="shared" si="10"/>
        <v>120000</v>
      </c>
      <c r="B57">
        <f t="shared" si="0"/>
        <v>115770</v>
      </c>
      <c r="C57">
        <f t="shared" si="1"/>
        <v>89250</v>
      </c>
      <c r="D57">
        <f t="shared" si="2"/>
        <v>120000</v>
      </c>
      <c r="E57">
        <f t="shared" si="3"/>
        <v>104976</v>
      </c>
      <c r="F57" s="5">
        <f t="shared" si="4"/>
        <v>107026.86000000002</v>
      </c>
      <c r="G57" s="5">
        <f t="shared" si="5"/>
        <v>114157.5</v>
      </c>
      <c r="H57" s="5">
        <f t="shared" si="6"/>
        <v>111987.44</v>
      </c>
      <c r="I57" s="5">
        <f t="shared" si="11"/>
        <v>-2170.0599999999977</v>
      </c>
      <c r="J57" s="5">
        <f t="shared" si="12"/>
        <v>10794</v>
      </c>
      <c r="K57" s="5">
        <f t="shared" si="13"/>
        <v>-15726</v>
      </c>
      <c r="L57" s="5">
        <f t="shared" si="14"/>
        <v>15024</v>
      </c>
      <c r="M57" s="5">
        <f t="shared" si="7"/>
        <v>-11681.5</v>
      </c>
      <c r="N57" s="5">
        <f t="shared" si="8"/>
        <v>-2170.0599999999995</v>
      </c>
      <c r="O57" s="5">
        <f t="shared" si="9"/>
        <v>256852.52783426293</v>
      </c>
      <c r="P57" s="8">
        <f t="shared" si="15"/>
        <v>2169.061001077459</v>
      </c>
      <c r="Q57" s="29">
        <f t="shared" si="16"/>
        <v>-3003.6820218719322</v>
      </c>
      <c r="R57" s="29">
        <f t="shared" si="17"/>
        <v>-1336.4379781280668</v>
      </c>
    </row>
    <row r="58" spans="1:18" x14ac:dyDescent="0.3">
      <c r="A58">
        <f t="shared" si="10"/>
        <v>125000</v>
      </c>
      <c r="B58">
        <f t="shared" si="0"/>
        <v>120720</v>
      </c>
      <c r="C58">
        <f t="shared" si="1"/>
        <v>93000</v>
      </c>
      <c r="D58">
        <f t="shared" si="2"/>
        <v>125000</v>
      </c>
      <c r="E58">
        <f t="shared" si="3"/>
        <v>109476</v>
      </c>
      <c r="F58" s="5">
        <f t="shared" si="4"/>
        <v>111612.36000000002</v>
      </c>
      <c r="G58" s="5">
        <f t="shared" si="5"/>
        <v>118920</v>
      </c>
      <c r="H58" s="5">
        <f t="shared" si="6"/>
        <v>116809.44</v>
      </c>
      <c r="I58" s="5">
        <f t="shared" si="11"/>
        <v>-2110.5599999999977</v>
      </c>
      <c r="J58" s="5">
        <f t="shared" si="12"/>
        <v>11244</v>
      </c>
      <c r="K58" s="5">
        <f t="shared" si="13"/>
        <v>-16476</v>
      </c>
      <c r="L58" s="5">
        <f t="shared" si="14"/>
        <v>15524</v>
      </c>
      <c r="M58" s="5">
        <f t="shared" si="7"/>
        <v>-11944</v>
      </c>
      <c r="N58" s="5">
        <f t="shared" si="8"/>
        <v>-2110.5599999999995</v>
      </c>
      <c r="O58" s="5">
        <f t="shared" si="9"/>
        <v>276283.54233625508</v>
      </c>
      <c r="P58" s="8">
        <f t="shared" si="15"/>
        <v>2109.563508787488</v>
      </c>
      <c r="Q58" s="29">
        <f t="shared" si="16"/>
        <v>-2975.1391632014656</v>
      </c>
      <c r="R58" s="29">
        <f t="shared" si="17"/>
        <v>-1245.9808367985333</v>
      </c>
    </row>
    <row r="59" spans="1:18" x14ac:dyDescent="0.3">
      <c r="A59">
        <f t="shared" si="10"/>
        <v>130000</v>
      </c>
      <c r="B59">
        <f t="shared" si="0"/>
        <v>125670</v>
      </c>
      <c r="C59">
        <f t="shared" si="1"/>
        <v>96750</v>
      </c>
      <c r="D59">
        <f t="shared" si="2"/>
        <v>130000</v>
      </c>
      <c r="E59">
        <f t="shared" si="3"/>
        <v>113976</v>
      </c>
      <c r="F59" s="5">
        <f t="shared" si="4"/>
        <v>116197.86000000002</v>
      </c>
      <c r="G59" s="5">
        <f t="shared" si="5"/>
        <v>123682.5</v>
      </c>
      <c r="H59" s="5">
        <f t="shared" si="6"/>
        <v>121631.44</v>
      </c>
      <c r="I59" s="5">
        <f t="shared" si="11"/>
        <v>-2051.0599999999977</v>
      </c>
      <c r="J59" s="5">
        <f t="shared" si="12"/>
        <v>11694</v>
      </c>
      <c r="K59" s="5">
        <f t="shared" si="13"/>
        <v>-17226</v>
      </c>
      <c r="L59" s="5">
        <f t="shared" si="14"/>
        <v>16024</v>
      </c>
      <c r="M59" s="5">
        <f t="shared" si="7"/>
        <v>-12206.5</v>
      </c>
      <c r="N59" s="5">
        <f t="shared" si="8"/>
        <v>-2051.0599999999995</v>
      </c>
      <c r="O59" s="5">
        <f t="shared" si="9"/>
        <v>296441.37755537848</v>
      </c>
      <c r="P59" s="8">
        <f t="shared" si="15"/>
        <v>2050.0706541320583</v>
      </c>
      <c r="Q59" s="29">
        <f t="shared" si="16"/>
        <v>-2946.6240840096143</v>
      </c>
      <c r="R59" s="29">
        <f t="shared" si="17"/>
        <v>-1155.4959159903847</v>
      </c>
    </row>
    <row r="60" spans="1:18" x14ac:dyDescent="0.3">
      <c r="A60">
        <f t="shared" si="10"/>
        <v>135000</v>
      </c>
      <c r="B60">
        <f t="shared" si="0"/>
        <v>130620</v>
      </c>
      <c r="C60">
        <f t="shared" si="1"/>
        <v>100500</v>
      </c>
      <c r="D60">
        <f t="shared" si="2"/>
        <v>135000</v>
      </c>
      <c r="E60">
        <f t="shared" si="3"/>
        <v>118476</v>
      </c>
      <c r="F60" s="5">
        <f t="shared" si="4"/>
        <v>120783.36000000002</v>
      </c>
      <c r="G60" s="5">
        <f t="shared" si="5"/>
        <v>128445</v>
      </c>
      <c r="H60" s="5">
        <f t="shared" si="6"/>
        <v>126453.44</v>
      </c>
      <c r="I60" s="5">
        <f t="shared" si="11"/>
        <v>-1991.5599999999977</v>
      </c>
      <c r="J60" s="5">
        <f t="shared" si="12"/>
        <v>12144</v>
      </c>
      <c r="K60" s="5">
        <f t="shared" si="13"/>
        <v>-17976</v>
      </c>
      <c r="L60" s="5">
        <f t="shared" si="14"/>
        <v>16524</v>
      </c>
      <c r="M60" s="5">
        <f t="shared" si="7"/>
        <v>-12469</v>
      </c>
      <c r="N60" s="5">
        <f t="shared" si="8"/>
        <v>-1991.5599999999995</v>
      </c>
      <c r="O60" s="5">
        <f t="shared" si="9"/>
        <v>317326.03349163348</v>
      </c>
      <c r="P60" s="8">
        <f t="shared" si="15"/>
        <v>1990.5885981447377</v>
      </c>
      <c r="Q60" s="29">
        <f t="shared" si="16"/>
        <v>-2918.1339974375219</v>
      </c>
      <c r="R60" s="29">
        <f t="shared" si="17"/>
        <v>-1064.9860025624771</v>
      </c>
    </row>
    <row r="61" spans="1:18" x14ac:dyDescent="0.3">
      <c r="A61">
        <f t="shared" si="10"/>
        <v>140000</v>
      </c>
      <c r="B61">
        <f t="shared" si="0"/>
        <v>135570</v>
      </c>
      <c r="C61">
        <f t="shared" si="1"/>
        <v>104250</v>
      </c>
      <c r="D61">
        <f t="shared" si="2"/>
        <v>140000</v>
      </c>
      <c r="E61">
        <f t="shared" si="3"/>
        <v>122976</v>
      </c>
      <c r="F61" s="5">
        <f t="shared" si="4"/>
        <v>125368.86000000002</v>
      </c>
      <c r="G61" s="5">
        <f t="shared" si="5"/>
        <v>133207.5</v>
      </c>
      <c r="H61" s="5">
        <f t="shared" si="6"/>
        <v>131275.44</v>
      </c>
      <c r="I61" s="5">
        <f t="shared" si="11"/>
        <v>-1932.0599999999977</v>
      </c>
      <c r="J61" s="5">
        <f t="shared" si="12"/>
        <v>12594</v>
      </c>
      <c r="K61" s="5">
        <f t="shared" si="13"/>
        <v>-18726</v>
      </c>
      <c r="L61" s="5">
        <f t="shared" si="14"/>
        <v>17024</v>
      </c>
      <c r="M61" s="5">
        <f t="shared" si="7"/>
        <v>-12731.5</v>
      </c>
      <c r="N61" s="5">
        <f t="shared" si="8"/>
        <v>-1932.0599999999995</v>
      </c>
      <c r="O61" s="5">
        <f t="shared" si="9"/>
        <v>338937.51014501997</v>
      </c>
      <c r="P61" s="8">
        <f t="shared" si="15"/>
        <v>1931.1290173786488</v>
      </c>
      <c r="Q61" s="29">
        <f t="shared" si="16"/>
        <v>-2889.6664755003771</v>
      </c>
      <c r="R61" s="29">
        <f t="shared" si="17"/>
        <v>-974.45352449962172</v>
      </c>
    </row>
    <row r="62" spans="1:18" x14ac:dyDescent="0.3">
      <c r="A62">
        <f t="shared" si="10"/>
        <v>145000</v>
      </c>
      <c r="B62">
        <f t="shared" si="0"/>
        <v>140520</v>
      </c>
      <c r="C62">
        <f t="shared" si="1"/>
        <v>108000</v>
      </c>
      <c r="D62">
        <f t="shared" si="2"/>
        <v>145000</v>
      </c>
      <c r="E62">
        <f t="shared" si="3"/>
        <v>127476</v>
      </c>
      <c r="F62" s="5">
        <f t="shared" si="4"/>
        <v>129954.36000000002</v>
      </c>
      <c r="G62" s="5">
        <f t="shared" si="5"/>
        <v>137970</v>
      </c>
      <c r="H62" s="5">
        <f t="shared" si="6"/>
        <v>136097.44</v>
      </c>
      <c r="I62" s="5">
        <f t="shared" si="11"/>
        <v>-1872.5599999999977</v>
      </c>
      <c r="J62" s="5">
        <f t="shared" si="12"/>
        <v>13044</v>
      </c>
      <c r="K62" s="5">
        <f t="shared" si="13"/>
        <v>-19476</v>
      </c>
      <c r="L62" s="5">
        <f t="shared" si="14"/>
        <v>17524</v>
      </c>
      <c r="M62" s="5">
        <f t="shared" si="7"/>
        <v>-12994</v>
      </c>
      <c r="N62" s="5">
        <f t="shared" si="8"/>
        <v>-1872.5599999999995</v>
      </c>
      <c r="O62" s="5">
        <f t="shared" si="9"/>
        <v>361275.80751553783</v>
      </c>
      <c r="P62" s="8">
        <f t="shared" si="15"/>
        <v>1871.7118961827841</v>
      </c>
      <c r="Q62" s="29">
        <f t="shared" si="16"/>
        <v>-2861.2193933942549</v>
      </c>
      <c r="R62" s="29">
        <f t="shared" si="17"/>
        <v>-883.9006066057442</v>
      </c>
    </row>
    <row r="63" spans="1:18" x14ac:dyDescent="0.3">
      <c r="A63">
        <f t="shared" si="10"/>
        <v>150000</v>
      </c>
      <c r="B63">
        <f t="shared" si="0"/>
        <v>145470</v>
      </c>
      <c r="C63">
        <f t="shared" si="1"/>
        <v>111750</v>
      </c>
      <c r="D63">
        <f t="shared" si="2"/>
        <v>150000</v>
      </c>
      <c r="E63">
        <f t="shared" si="3"/>
        <v>131976</v>
      </c>
      <c r="F63" s="5">
        <f t="shared" si="4"/>
        <v>134539.86000000002</v>
      </c>
      <c r="G63" s="5">
        <f t="shared" si="5"/>
        <v>142732.5</v>
      </c>
      <c r="H63" s="5">
        <f t="shared" si="6"/>
        <v>140919.44</v>
      </c>
      <c r="I63" s="5">
        <f t="shared" si="11"/>
        <v>-1813.0599999999977</v>
      </c>
      <c r="J63" s="5">
        <f t="shared" si="12"/>
        <v>13494</v>
      </c>
      <c r="K63" s="5">
        <f t="shared" si="13"/>
        <v>-20226</v>
      </c>
      <c r="L63" s="5">
        <f t="shared" si="14"/>
        <v>18024</v>
      </c>
      <c r="M63" s="5">
        <f t="shared" si="7"/>
        <v>-13256.5</v>
      </c>
      <c r="N63" s="5">
        <f t="shared" si="8"/>
        <v>-1813.0599999999995</v>
      </c>
      <c r="O63" s="5">
        <f t="shared" si="9"/>
        <v>384340.92560318724</v>
      </c>
      <c r="P63" s="8">
        <f t="shared" si="15"/>
        <v>1812.3685380813772</v>
      </c>
      <c r="Q63" s="29">
        <f t="shared" si="16"/>
        <v>-2832.7908838152707</v>
      </c>
      <c r="R63" s="29">
        <f t="shared" si="17"/>
        <v>-793.32911618472804</v>
      </c>
    </row>
    <row r="64" spans="1:18" x14ac:dyDescent="0.3">
      <c r="A64">
        <f t="shared" si="10"/>
        <v>155000</v>
      </c>
      <c r="B64">
        <f t="shared" si="0"/>
        <v>150420</v>
      </c>
      <c r="C64">
        <f t="shared" si="1"/>
        <v>115500</v>
      </c>
      <c r="D64">
        <f t="shared" si="2"/>
        <v>155000</v>
      </c>
      <c r="E64">
        <f t="shared" si="3"/>
        <v>136476</v>
      </c>
      <c r="F64" s="5">
        <f t="shared" si="4"/>
        <v>139125.36000000002</v>
      </c>
      <c r="G64" s="5">
        <f t="shared" si="5"/>
        <v>147495</v>
      </c>
      <c r="H64" s="5">
        <f t="shared" si="6"/>
        <v>145741.44</v>
      </c>
      <c r="I64" s="5">
        <f t="shared" si="11"/>
        <v>-1753.5599999999977</v>
      </c>
      <c r="J64" s="5">
        <f t="shared" si="12"/>
        <v>13944</v>
      </c>
      <c r="K64" s="5">
        <f t="shared" si="13"/>
        <v>-20976</v>
      </c>
      <c r="L64" s="5">
        <f t="shared" si="14"/>
        <v>18524</v>
      </c>
      <c r="M64" s="5">
        <f t="shared" si="7"/>
        <v>-13519</v>
      </c>
      <c r="N64" s="5">
        <f t="shared" si="8"/>
        <v>-1753.5599999999995</v>
      </c>
      <c r="O64" s="5">
        <f t="shared" si="9"/>
        <v>408132.86440796813</v>
      </c>
      <c r="P64" s="8">
        <f t="shared" si="15"/>
        <v>1753.1443311650494</v>
      </c>
      <c r="Q64" s="29">
        <f t="shared" si="16"/>
        <v>-2804.3792992613844</v>
      </c>
      <c r="R64" s="29">
        <f t="shared" si="17"/>
        <v>-702.74070073861458</v>
      </c>
    </row>
    <row r="65" spans="1:18" x14ac:dyDescent="0.3">
      <c r="A65">
        <f t="shared" si="10"/>
        <v>160000</v>
      </c>
      <c r="B65">
        <f t="shared" si="0"/>
        <v>155370</v>
      </c>
      <c r="C65">
        <f t="shared" si="1"/>
        <v>119250</v>
      </c>
      <c r="D65">
        <f t="shared" si="2"/>
        <v>160000</v>
      </c>
      <c r="E65">
        <f t="shared" si="3"/>
        <v>140976</v>
      </c>
      <c r="F65" s="5">
        <f t="shared" si="4"/>
        <v>143710.86000000002</v>
      </c>
      <c r="G65" s="5">
        <f t="shared" si="5"/>
        <v>152257.5</v>
      </c>
      <c r="H65" s="5">
        <f t="shared" si="6"/>
        <v>150563.44</v>
      </c>
      <c r="I65" s="5">
        <f t="shared" si="11"/>
        <v>-1694.0599999999977</v>
      </c>
      <c r="J65" s="5">
        <f t="shared" si="12"/>
        <v>14394</v>
      </c>
      <c r="K65" s="5">
        <f t="shared" si="13"/>
        <v>-21726</v>
      </c>
      <c r="L65" s="5">
        <f t="shared" si="14"/>
        <v>19024</v>
      </c>
      <c r="M65" s="5">
        <f t="shared" si="7"/>
        <v>-13781.5</v>
      </c>
      <c r="N65" s="5">
        <f t="shared" si="8"/>
        <v>-1694.0599999999995</v>
      </c>
      <c r="O65" s="5">
        <f t="shared" si="9"/>
        <v>432651.62392988056</v>
      </c>
      <c r="P65" s="8">
        <f t="shared" si="15"/>
        <v>1694.100778566944</v>
      </c>
      <c r="Q65" s="29">
        <f t="shared" si="16"/>
        <v>-2775.9831807421615</v>
      </c>
      <c r="R65" s="29">
        <f t="shared" si="17"/>
        <v>-612.13681925783726</v>
      </c>
    </row>
    <row r="66" spans="1:18" x14ac:dyDescent="0.3">
      <c r="A66">
        <f t="shared" si="10"/>
        <v>165000</v>
      </c>
      <c r="B66">
        <f t="shared" si="0"/>
        <v>160320</v>
      </c>
      <c r="C66">
        <f t="shared" si="1"/>
        <v>123000</v>
      </c>
      <c r="D66">
        <f t="shared" si="2"/>
        <v>165000</v>
      </c>
      <c r="E66">
        <f t="shared" si="3"/>
        <v>145476</v>
      </c>
      <c r="F66" s="5">
        <f t="shared" si="4"/>
        <v>148296.36000000002</v>
      </c>
      <c r="G66" s="5">
        <f t="shared" si="5"/>
        <v>157020</v>
      </c>
      <c r="H66" s="5">
        <f t="shared" si="6"/>
        <v>155385.44</v>
      </c>
      <c r="I66" s="5">
        <f t="shared" si="11"/>
        <v>-1634.5599999999977</v>
      </c>
      <c r="J66" s="5">
        <f t="shared" si="12"/>
        <v>14844</v>
      </c>
      <c r="K66" s="5">
        <f t="shared" si="13"/>
        <v>-22476</v>
      </c>
      <c r="L66" s="5">
        <f t="shared" si="14"/>
        <v>19524</v>
      </c>
      <c r="M66" s="5">
        <f t="shared" si="7"/>
        <v>-14044</v>
      </c>
      <c r="N66" s="5">
        <f t="shared" si="8"/>
        <v>-1634.5599999999995</v>
      </c>
      <c r="O66" s="5">
        <f t="shared" si="9"/>
        <v>457897.20416892431</v>
      </c>
      <c r="P66" s="8">
        <f t="shared" si="15"/>
        <v>1635.3163998989658</v>
      </c>
      <c r="Q66" s="29">
        <f t="shared" si="16"/>
        <v>-2747.6012316656652</v>
      </c>
      <c r="R66" s="29">
        <f t="shared" si="17"/>
        <v>-521.51876833433357</v>
      </c>
    </row>
    <row r="67" spans="1:18" x14ac:dyDescent="0.3">
      <c r="A67">
        <f t="shared" si="10"/>
        <v>170000</v>
      </c>
      <c r="B67">
        <f t="shared" ref="B67:B98" si="18">$D$3*A67-$E$3</f>
        <v>165270</v>
      </c>
      <c r="C67">
        <f t="shared" ref="C67:C98" si="19">$D$4*A67-$E$4</f>
        <v>126750</v>
      </c>
      <c r="D67">
        <f t="shared" ref="D67:D98" si="20">$D$5*A67-$E$5</f>
        <v>170000</v>
      </c>
      <c r="E67">
        <f t="shared" ref="E67:E98" si="21">$D$6*A67-$E$6</f>
        <v>149976</v>
      </c>
      <c r="F67" s="5">
        <f t="shared" ref="F67:F98" si="22">$C$8*B67 + (1 - $C$8)*E67</f>
        <v>152881.86000000002</v>
      </c>
      <c r="G67" s="5">
        <f t="shared" ref="G67:G98" si="23">$C$8*C67 + (1 - $C$8)*D67</f>
        <v>161782.5</v>
      </c>
      <c r="H67" s="5">
        <f t="shared" ref="H67:H98" si="24" xml:space="preserve"> $F$15*B67 + $F$16*C67 + $F$17*D67 + $F$18*E67 - $C$14</f>
        <v>160207.44</v>
      </c>
      <c r="I67" s="5">
        <f t="shared" si="11"/>
        <v>-1575.0599999999977</v>
      </c>
      <c r="J67" s="5">
        <f t="shared" si="12"/>
        <v>15294</v>
      </c>
      <c r="K67" s="5">
        <f t="shared" si="13"/>
        <v>-23226</v>
      </c>
      <c r="L67" s="5">
        <f t="shared" si="14"/>
        <v>20024</v>
      </c>
      <c r="M67" s="5">
        <f t="shared" ref="M67:M98" si="25" xml:space="preserve"> E67 - D67 + $C$8*(D67 - C67) - $C$14</f>
        <v>-14306.5</v>
      </c>
      <c r="N67" s="5">
        <f t="shared" ref="N67:N98" si="26" xml:space="preserve"> J67*$F$15 + K67*$F$16 + L67*$F$17 + M67</f>
        <v>-1575.0599999999995</v>
      </c>
      <c r="O67" s="5">
        <f t="shared" ref="O67:O98" si="27" xml:space="preserve"> J67*J67*$G$15 + K67*K67*$H$16 + L67*L67*$I$17 + 2*(J67*K67*$H$15 + J67*L67*$I$15 + K67*L67*$I$16)</f>
        <v>483869.60512509965</v>
      </c>
      <c r="P67" s="8">
        <f t="shared" si="15"/>
        <v>1576.8862893217565</v>
      </c>
      <c r="Q67" s="29">
        <f t="shared" si="16"/>
        <v>-2719.2322959335902</v>
      </c>
      <c r="R67" s="29">
        <f t="shared" si="17"/>
        <v>-430.88770406640879</v>
      </c>
    </row>
    <row r="68" spans="1:18" x14ac:dyDescent="0.3">
      <c r="A68">
        <f t="shared" si="10"/>
        <v>175000</v>
      </c>
      <c r="B68">
        <f t="shared" si="18"/>
        <v>170220</v>
      </c>
      <c r="C68">
        <f t="shared" si="19"/>
        <v>130500</v>
      </c>
      <c r="D68">
        <f t="shared" si="20"/>
        <v>175000</v>
      </c>
      <c r="E68">
        <f t="shared" si="21"/>
        <v>154476</v>
      </c>
      <c r="F68" s="5">
        <f t="shared" si="22"/>
        <v>157467.36000000002</v>
      </c>
      <c r="G68" s="5">
        <f t="shared" si="23"/>
        <v>166545</v>
      </c>
      <c r="H68" s="5">
        <f t="shared" si="24"/>
        <v>165029.44</v>
      </c>
      <c r="I68" s="5">
        <f t="shared" si="11"/>
        <v>-1515.5599999999977</v>
      </c>
      <c r="J68" s="5">
        <f t="shared" si="12"/>
        <v>15744</v>
      </c>
      <c r="K68" s="5">
        <f t="shared" si="13"/>
        <v>-23976</v>
      </c>
      <c r="L68" s="5">
        <f t="shared" si="14"/>
        <v>20524</v>
      </c>
      <c r="M68" s="5">
        <f t="shared" si="25"/>
        <v>-14569</v>
      </c>
      <c r="N68" s="5">
        <f t="shared" si="26"/>
        <v>-1515.5599999999995</v>
      </c>
      <c r="O68" s="5">
        <f t="shared" si="27"/>
        <v>510568.82679840643</v>
      </c>
      <c r="P68" s="8">
        <f t="shared" si="15"/>
        <v>1518.9203266670709</v>
      </c>
      <c r="Q68" s="29">
        <f t="shared" si="16"/>
        <v>-2690.8753394768573</v>
      </c>
      <c r="R68" s="29">
        <f t="shared" si="17"/>
        <v>-340.24466052314142</v>
      </c>
    </row>
    <row r="69" spans="1:18" x14ac:dyDescent="0.3">
      <c r="A69">
        <f t="shared" si="10"/>
        <v>180000</v>
      </c>
      <c r="B69">
        <f t="shared" si="18"/>
        <v>175170</v>
      </c>
      <c r="C69">
        <f t="shared" si="19"/>
        <v>134250</v>
      </c>
      <c r="D69">
        <f t="shared" si="20"/>
        <v>180000</v>
      </c>
      <c r="E69">
        <f t="shared" si="21"/>
        <v>158976</v>
      </c>
      <c r="F69" s="5">
        <f t="shared" si="22"/>
        <v>162052.86000000002</v>
      </c>
      <c r="G69" s="5">
        <f t="shared" si="23"/>
        <v>171307.5</v>
      </c>
      <c r="H69" s="5">
        <f t="shared" si="24"/>
        <v>169851.44</v>
      </c>
      <c r="I69" s="5">
        <f t="shared" si="11"/>
        <v>-1456.0599999999977</v>
      </c>
      <c r="J69" s="5">
        <f t="shared" si="12"/>
        <v>16194</v>
      </c>
      <c r="K69" s="5">
        <f t="shared" si="13"/>
        <v>-24726</v>
      </c>
      <c r="L69" s="5">
        <f t="shared" si="14"/>
        <v>21024</v>
      </c>
      <c r="M69" s="5">
        <f t="shared" si="25"/>
        <v>-14831.5</v>
      </c>
      <c r="N69" s="5">
        <f t="shared" si="26"/>
        <v>-1456.0599999999995</v>
      </c>
      <c r="O69" s="5">
        <f t="shared" si="27"/>
        <v>537994.86918884458</v>
      </c>
      <c r="P69" s="8">
        <f t="shared" si="15"/>
        <v>1461.5402275782133</v>
      </c>
      <c r="Q69" s="29">
        <f t="shared" si="16"/>
        <v>-2662.529434619375</v>
      </c>
      <c r="R69" s="29">
        <f t="shared" si="17"/>
        <v>-249.59056538062418</v>
      </c>
    </row>
    <row r="70" spans="1:18" x14ac:dyDescent="0.3">
      <c r="A70">
        <f t="shared" si="10"/>
        <v>185000</v>
      </c>
      <c r="B70">
        <f t="shared" si="18"/>
        <v>180120</v>
      </c>
      <c r="C70">
        <f t="shared" si="19"/>
        <v>138000</v>
      </c>
      <c r="D70">
        <f t="shared" si="20"/>
        <v>185000</v>
      </c>
      <c r="E70">
        <f t="shared" si="21"/>
        <v>163476</v>
      </c>
      <c r="F70" s="5">
        <f t="shared" si="22"/>
        <v>166638.35999999999</v>
      </c>
      <c r="G70" s="5">
        <f t="shared" si="23"/>
        <v>176070</v>
      </c>
      <c r="H70" s="5">
        <f t="shared" si="24"/>
        <v>174673.44</v>
      </c>
      <c r="I70" s="5">
        <f t="shared" si="11"/>
        <v>-1396.5599999999977</v>
      </c>
      <c r="J70" s="5">
        <f t="shared" si="12"/>
        <v>16644</v>
      </c>
      <c r="K70" s="5">
        <f t="shared" si="13"/>
        <v>-25476</v>
      </c>
      <c r="L70" s="5">
        <f t="shared" si="14"/>
        <v>21524</v>
      </c>
      <c r="M70" s="5">
        <f t="shared" si="25"/>
        <v>-15094</v>
      </c>
      <c r="N70" s="5">
        <f t="shared" si="26"/>
        <v>-1396.5599999999995</v>
      </c>
      <c r="O70" s="5">
        <f t="shared" si="27"/>
        <v>566147.73229641444</v>
      </c>
      <c r="P70" s="8">
        <f t="shared" si="15"/>
        <v>1404.8757517642318</v>
      </c>
      <c r="Q70" s="29">
        <f t="shared" si="16"/>
        <v>-2634.1937467787166</v>
      </c>
      <c r="R70" s="29">
        <f t="shared" si="17"/>
        <v>-158.92625322128265</v>
      </c>
    </row>
    <row r="71" spans="1:18" x14ac:dyDescent="0.3">
      <c r="A71">
        <f t="shared" si="10"/>
        <v>190000</v>
      </c>
      <c r="B71">
        <f t="shared" si="18"/>
        <v>185070</v>
      </c>
      <c r="C71">
        <f t="shared" si="19"/>
        <v>141750</v>
      </c>
      <c r="D71">
        <f t="shared" si="20"/>
        <v>190000</v>
      </c>
      <c r="E71">
        <f t="shared" si="21"/>
        <v>167976</v>
      </c>
      <c r="F71" s="5">
        <f t="shared" si="22"/>
        <v>171223.86</v>
      </c>
      <c r="G71" s="5">
        <f t="shared" si="23"/>
        <v>180832.5</v>
      </c>
      <c r="H71" s="5">
        <f t="shared" si="24"/>
        <v>179495.44</v>
      </c>
      <c r="I71" s="5">
        <f t="shared" si="11"/>
        <v>-1337.0599999999977</v>
      </c>
      <c r="J71" s="5">
        <f t="shared" si="12"/>
        <v>17094</v>
      </c>
      <c r="K71" s="5">
        <f t="shared" si="13"/>
        <v>-26226</v>
      </c>
      <c r="L71" s="5">
        <f t="shared" si="14"/>
        <v>22024</v>
      </c>
      <c r="M71" s="5">
        <f t="shared" si="25"/>
        <v>-15356.5</v>
      </c>
      <c r="N71" s="5">
        <f t="shared" si="26"/>
        <v>-1337.0599999999995</v>
      </c>
      <c r="O71" s="5">
        <f t="shared" si="27"/>
        <v>595027.41612111556</v>
      </c>
      <c r="P71" s="8">
        <f t="shared" si="15"/>
        <v>1349.0604516451765</v>
      </c>
      <c r="Q71" s="29">
        <f t="shared" si="16"/>
        <v>-2605.8675231073421</v>
      </c>
      <c r="R71" s="29">
        <f t="shared" si="17"/>
        <v>-68.252476892656659</v>
      </c>
    </row>
    <row r="72" spans="1:18" x14ac:dyDescent="0.3">
      <c r="A72">
        <f t="shared" si="10"/>
        <v>195000</v>
      </c>
      <c r="B72">
        <f t="shared" si="18"/>
        <v>190020</v>
      </c>
      <c r="C72">
        <f t="shared" si="19"/>
        <v>145500</v>
      </c>
      <c r="D72">
        <f t="shared" si="20"/>
        <v>195000</v>
      </c>
      <c r="E72">
        <f t="shared" si="21"/>
        <v>172476</v>
      </c>
      <c r="F72" s="5">
        <f t="shared" si="22"/>
        <v>175809.36</v>
      </c>
      <c r="G72" s="5">
        <f t="shared" si="23"/>
        <v>185595</v>
      </c>
      <c r="H72" s="5">
        <f t="shared" si="24"/>
        <v>184317.44</v>
      </c>
      <c r="I72" s="5">
        <f t="shared" si="11"/>
        <v>-1277.5599999999977</v>
      </c>
      <c r="J72" s="5">
        <f t="shared" si="12"/>
        <v>17544</v>
      </c>
      <c r="K72" s="5">
        <f t="shared" si="13"/>
        <v>-26976</v>
      </c>
      <c r="L72" s="5">
        <f t="shared" si="14"/>
        <v>22524</v>
      </c>
      <c r="M72" s="5">
        <f t="shared" si="25"/>
        <v>-15619</v>
      </c>
      <c r="N72" s="5">
        <f t="shared" si="26"/>
        <v>-1277.5599999999995</v>
      </c>
      <c r="O72" s="5">
        <f t="shared" si="27"/>
        <v>624633.92066294816</v>
      </c>
      <c r="P72" s="8">
        <f t="shared" si="15"/>
        <v>1294.2273417940198</v>
      </c>
      <c r="Q72" s="29">
        <f t="shared" si="16"/>
        <v>-2577.550082752784</v>
      </c>
      <c r="R72" s="29">
        <f t="shared" si="17"/>
        <v>22.430082752784983</v>
      </c>
    </row>
    <row r="73" spans="1:18" x14ac:dyDescent="0.3">
      <c r="A73">
        <f t="shared" si="10"/>
        <v>200000</v>
      </c>
      <c r="B73">
        <f t="shared" si="18"/>
        <v>194970</v>
      </c>
      <c r="C73">
        <f t="shared" si="19"/>
        <v>149250</v>
      </c>
      <c r="D73">
        <f t="shared" si="20"/>
        <v>200000</v>
      </c>
      <c r="E73">
        <f t="shared" si="21"/>
        <v>176976</v>
      </c>
      <c r="F73" s="5">
        <f t="shared" si="22"/>
        <v>180394.86</v>
      </c>
      <c r="G73" s="5">
        <f t="shared" si="23"/>
        <v>190357.5</v>
      </c>
      <c r="H73" s="5">
        <f t="shared" si="24"/>
        <v>189139.44</v>
      </c>
      <c r="I73" s="5">
        <f t="shared" si="11"/>
        <v>-1218.0599999999977</v>
      </c>
      <c r="J73" s="5">
        <f t="shared" si="12"/>
        <v>17994</v>
      </c>
      <c r="K73" s="5">
        <f t="shared" si="13"/>
        <v>-27726</v>
      </c>
      <c r="L73" s="5">
        <f t="shared" si="14"/>
        <v>23024</v>
      </c>
      <c r="M73" s="5">
        <f t="shared" si="25"/>
        <v>-15881.5</v>
      </c>
      <c r="N73" s="5">
        <f t="shared" si="26"/>
        <v>-1218.0599999999995</v>
      </c>
      <c r="O73" s="5">
        <f t="shared" si="27"/>
        <v>654967.24592191225</v>
      </c>
      <c r="P73" s="8">
        <f t="shared" si="15"/>
        <v>1240.5048188709395</v>
      </c>
      <c r="Q73" s="29">
        <f t="shared" si="16"/>
        <v>-2549.2408084745393</v>
      </c>
      <c r="R73" s="29">
        <f t="shared" si="17"/>
        <v>113.12080847454013</v>
      </c>
    </row>
    <row r="74" spans="1:18" x14ac:dyDescent="0.3">
      <c r="A74">
        <f t="shared" si="10"/>
        <v>205000</v>
      </c>
      <c r="B74">
        <f t="shared" si="18"/>
        <v>199920</v>
      </c>
      <c r="C74">
        <f t="shared" si="19"/>
        <v>153000</v>
      </c>
      <c r="D74">
        <f t="shared" si="20"/>
        <v>205000</v>
      </c>
      <c r="E74">
        <f t="shared" si="21"/>
        <v>181476</v>
      </c>
      <c r="F74" s="5">
        <f t="shared" si="22"/>
        <v>184980.36</v>
      </c>
      <c r="G74" s="5">
        <f t="shared" si="23"/>
        <v>195120</v>
      </c>
      <c r="H74" s="5">
        <f t="shared" si="24"/>
        <v>193961.44</v>
      </c>
      <c r="I74" s="5">
        <f t="shared" si="11"/>
        <v>-1158.5599999999977</v>
      </c>
      <c r="J74" s="5">
        <f t="shared" si="12"/>
        <v>18444</v>
      </c>
      <c r="K74" s="5">
        <f t="shared" si="13"/>
        <v>-28476</v>
      </c>
      <c r="L74" s="5">
        <f t="shared" si="14"/>
        <v>23524</v>
      </c>
      <c r="M74" s="5">
        <f t="shared" si="25"/>
        <v>-16144</v>
      </c>
      <c r="N74" s="5">
        <f t="shared" si="26"/>
        <v>-1158.5599999999995</v>
      </c>
      <c r="O74" s="5">
        <f t="shared" si="27"/>
        <v>686027.39189800806</v>
      </c>
      <c r="P74" s="8">
        <f t="shared" si="15"/>
        <v>1188.0130824157761</v>
      </c>
      <c r="Q74" s="29">
        <f t="shared" si="16"/>
        <v>-2520.9391394027589</v>
      </c>
      <c r="R74" s="29">
        <f t="shared" si="17"/>
        <v>203.81913940275967</v>
      </c>
    </row>
    <row r="75" spans="1:18" x14ac:dyDescent="0.3">
      <c r="A75">
        <f t="shared" si="10"/>
        <v>210000</v>
      </c>
      <c r="B75">
        <f t="shared" si="18"/>
        <v>204870</v>
      </c>
      <c r="C75">
        <f t="shared" si="19"/>
        <v>156750</v>
      </c>
      <c r="D75">
        <f t="shared" si="20"/>
        <v>210000</v>
      </c>
      <c r="E75">
        <f t="shared" si="21"/>
        <v>185976</v>
      </c>
      <c r="F75" s="5">
        <f t="shared" si="22"/>
        <v>189565.86</v>
      </c>
      <c r="G75" s="5">
        <f t="shared" si="23"/>
        <v>199882.5</v>
      </c>
      <c r="H75" s="5">
        <f t="shared" si="24"/>
        <v>198783.44</v>
      </c>
      <c r="I75" s="5">
        <f t="shared" si="11"/>
        <v>-1099.0599999999977</v>
      </c>
      <c r="J75" s="5">
        <f t="shared" si="12"/>
        <v>18894</v>
      </c>
      <c r="K75" s="5">
        <f t="shared" si="13"/>
        <v>-29226</v>
      </c>
      <c r="L75" s="5">
        <f t="shared" si="14"/>
        <v>24024</v>
      </c>
      <c r="M75" s="5">
        <f t="shared" si="25"/>
        <v>-16406.5</v>
      </c>
      <c r="N75" s="5">
        <f t="shared" si="26"/>
        <v>-1099.0599999999995</v>
      </c>
      <c r="O75" s="5">
        <f t="shared" si="27"/>
        <v>717814.35859123513</v>
      </c>
      <c r="P75" s="8">
        <f t="shared" si="15"/>
        <v>1136.8612176839649</v>
      </c>
      <c r="Q75" s="29">
        <f t="shared" si="16"/>
        <v>-2492.6445647617552</v>
      </c>
      <c r="R75" s="29">
        <f t="shared" si="17"/>
        <v>294.52456476175621</v>
      </c>
    </row>
    <row r="76" spans="1:18" x14ac:dyDescent="0.3">
      <c r="A76">
        <f t="shared" si="10"/>
        <v>215000</v>
      </c>
      <c r="B76">
        <f t="shared" si="18"/>
        <v>209820</v>
      </c>
      <c r="C76">
        <f t="shared" si="19"/>
        <v>160500</v>
      </c>
      <c r="D76">
        <f t="shared" si="20"/>
        <v>215000</v>
      </c>
      <c r="E76">
        <f t="shared" si="21"/>
        <v>190476</v>
      </c>
      <c r="F76" s="5">
        <f t="shared" si="22"/>
        <v>194151.36</v>
      </c>
      <c r="G76" s="5">
        <f t="shared" si="23"/>
        <v>204645</v>
      </c>
      <c r="H76" s="5">
        <f t="shared" si="24"/>
        <v>203605.44</v>
      </c>
      <c r="I76" s="5">
        <f t="shared" si="11"/>
        <v>-1039.5599999999977</v>
      </c>
      <c r="J76" s="5">
        <f t="shared" si="12"/>
        <v>19344</v>
      </c>
      <c r="K76" s="5">
        <f t="shared" si="13"/>
        <v>-29976</v>
      </c>
      <c r="L76" s="5">
        <f t="shared" si="14"/>
        <v>24524</v>
      </c>
      <c r="M76" s="5">
        <f t="shared" si="25"/>
        <v>-16669</v>
      </c>
      <c r="N76" s="5">
        <f t="shared" si="26"/>
        <v>-1039.5599999999995</v>
      </c>
      <c r="O76" s="5">
        <f t="shared" si="27"/>
        <v>750328.14600159368</v>
      </c>
      <c r="P76" s="8">
        <f t="shared" si="15"/>
        <v>1087.1450170022467</v>
      </c>
      <c r="Q76" s="29">
        <f t="shared" si="16"/>
        <v>-2464.35661841196</v>
      </c>
      <c r="R76" s="29">
        <f t="shared" si="17"/>
        <v>385.23661841196099</v>
      </c>
    </row>
    <row r="77" spans="1:18" x14ac:dyDescent="0.3">
      <c r="A77">
        <f t="shared" si="10"/>
        <v>220000</v>
      </c>
      <c r="B77">
        <f t="shared" si="18"/>
        <v>214770</v>
      </c>
      <c r="C77">
        <f t="shared" si="19"/>
        <v>164250</v>
      </c>
      <c r="D77">
        <f t="shared" si="20"/>
        <v>220000</v>
      </c>
      <c r="E77">
        <f t="shared" si="21"/>
        <v>194976</v>
      </c>
      <c r="F77" s="5">
        <f t="shared" si="22"/>
        <v>198736.86</v>
      </c>
      <c r="G77" s="5">
        <f t="shared" si="23"/>
        <v>209407.5</v>
      </c>
      <c r="H77" s="5">
        <f t="shared" si="24"/>
        <v>208427.44</v>
      </c>
      <c r="I77" s="5">
        <f t="shared" si="11"/>
        <v>-980.05999999999767</v>
      </c>
      <c r="J77" s="5">
        <f t="shared" si="12"/>
        <v>19794</v>
      </c>
      <c r="K77" s="5">
        <f t="shared" si="13"/>
        <v>-30726</v>
      </c>
      <c r="L77" s="5">
        <f t="shared" si="14"/>
        <v>25024</v>
      </c>
      <c r="M77" s="5">
        <f t="shared" si="25"/>
        <v>-16931.5</v>
      </c>
      <c r="N77" s="5">
        <f t="shared" si="26"/>
        <v>-980.05999999999949</v>
      </c>
      <c r="O77" s="5">
        <f t="shared" si="27"/>
        <v>783568.75412908371</v>
      </c>
      <c r="P77" s="8">
        <f t="shared" si="15"/>
        <v>1038.9455448664148</v>
      </c>
      <c r="Q77" s="29">
        <f t="shared" si="16"/>
        <v>-2436.0748740887357</v>
      </c>
      <c r="R77" s="29">
        <f t="shared" si="17"/>
        <v>475.95487408873669</v>
      </c>
    </row>
    <row r="78" spans="1:18" x14ac:dyDescent="0.3">
      <c r="A78">
        <f t="shared" si="10"/>
        <v>225000</v>
      </c>
      <c r="B78">
        <f t="shared" si="18"/>
        <v>219720</v>
      </c>
      <c r="C78">
        <f t="shared" si="19"/>
        <v>168000</v>
      </c>
      <c r="D78">
        <f t="shared" si="20"/>
        <v>225000</v>
      </c>
      <c r="E78">
        <f t="shared" si="21"/>
        <v>199476</v>
      </c>
      <c r="F78" s="5">
        <f t="shared" si="22"/>
        <v>203322.36</v>
      </c>
      <c r="G78" s="5">
        <f t="shared" si="23"/>
        <v>214170</v>
      </c>
      <c r="H78" s="5">
        <f t="shared" si="24"/>
        <v>213249.44</v>
      </c>
      <c r="I78" s="5">
        <f t="shared" si="11"/>
        <v>-920.55999999999767</v>
      </c>
      <c r="J78" s="5">
        <f t="shared" si="12"/>
        <v>20244</v>
      </c>
      <c r="K78" s="5">
        <f t="shared" si="13"/>
        <v>-31476</v>
      </c>
      <c r="L78" s="5">
        <f t="shared" si="14"/>
        <v>25524</v>
      </c>
      <c r="M78" s="5">
        <f t="shared" si="25"/>
        <v>-17194</v>
      </c>
      <c r="N78" s="5">
        <f t="shared" si="26"/>
        <v>-920.55999999999949</v>
      </c>
      <c r="O78" s="5">
        <f t="shared" si="27"/>
        <v>817536.18297370523</v>
      </c>
      <c r="P78" s="8">
        <f t="shared" si="15"/>
        <v>992.32839834347408</v>
      </c>
      <c r="Q78" s="29">
        <f t="shared" si="16"/>
        <v>-2407.7989412366305</v>
      </c>
      <c r="R78" s="29">
        <f t="shared" si="17"/>
        <v>566.67894123663177</v>
      </c>
    </row>
    <row r="79" spans="1:18" x14ac:dyDescent="0.3">
      <c r="A79">
        <f t="shared" si="10"/>
        <v>230000</v>
      </c>
      <c r="B79">
        <f t="shared" si="18"/>
        <v>224670</v>
      </c>
      <c r="C79">
        <f t="shared" si="19"/>
        <v>171750</v>
      </c>
      <c r="D79">
        <f t="shared" si="20"/>
        <v>230000</v>
      </c>
      <c r="E79">
        <f t="shared" si="21"/>
        <v>203976</v>
      </c>
      <c r="F79" s="5">
        <f t="shared" si="22"/>
        <v>207907.86</v>
      </c>
      <c r="G79" s="5">
        <f t="shared" si="23"/>
        <v>218932.5</v>
      </c>
      <c r="H79" s="5">
        <f t="shared" si="24"/>
        <v>218071.44</v>
      </c>
      <c r="I79" s="5">
        <f t="shared" si="11"/>
        <v>-861.05999999999767</v>
      </c>
      <c r="J79" s="5">
        <f t="shared" si="12"/>
        <v>20694</v>
      </c>
      <c r="K79" s="5">
        <f t="shared" si="13"/>
        <v>-32226</v>
      </c>
      <c r="L79" s="5">
        <f t="shared" si="14"/>
        <v>26024</v>
      </c>
      <c r="M79" s="5">
        <f t="shared" si="25"/>
        <v>-17456.5</v>
      </c>
      <c r="N79" s="5">
        <f t="shared" si="26"/>
        <v>-861.05999999999767</v>
      </c>
      <c r="O79" s="5">
        <f t="shared" si="27"/>
        <v>852230.43253545824</v>
      </c>
      <c r="P79" s="8">
        <f t="shared" si="15"/>
        <v>947.3435787383537</v>
      </c>
      <c r="Q79" s="29">
        <f t="shared" si="16"/>
        <v>-2379.528461354138</v>
      </c>
      <c r="R79" s="29">
        <f t="shared" si="17"/>
        <v>657.40846135414245</v>
      </c>
    </row>
    <row r="80" spans="1:18" x14ac:dyDescent="0.3">
      <c r="A80">
        <f t="shared" si="10"/>
        <v>235000</v>
      </c>
      <c r="B80">
        <f t="shared" si="18"/>
        <v>229620</v>
      </c>
      <c r="C80">
        <f t="shared" si="19"/>
        <v>175500</v>
      </c>
      <c r="D80">
        <f t="shared" si="20"/>
        <v>235000</v>
      </c>
      <c r="E80">
        <f t="shared" si="21"/>
        <v>208476</v>
      </c>
      <c r="F80" s="5">
        <f t="shared" si="22"/>
        <v>212493.36</v>
      </c>
      <c r="G80" s="5">
        <f t="shared" si="23"/>
        <v>223695</v>
      </c>
      <c r="H80" s="5">
        <f t="shared" si="24"/>
        <v>222893.44</v>
      </c>
      <c r="I80" s="5">
        <f t="shared" si="11"/>
        <v>-801.55999999999767</v>
      </c>
      <c r="J80" s="5">
        <f t="shared" si="12"/>
        <v>21144</v>
      </c>
      <c r="K80" s="5">
        <f t="shared" si="13"/>
        <v>-32976</v>
      </c>
      <c r="L80" s="5">
        <f t="shared" si="14"/>
        <v>26524</v>
      </c>
      <c r="M80" s="5">
        <f t="shared" si="25"/>
        <v>-17719</v>
      </c>
      <c r="N80" s="5">
        <f t="shared" si="26"/>
        <v>-801.55999999999767</v>
      </c>
      <c r="O80" s="5">
        <f t="shared" si="27"/>
        <v>887651.5028143425</v>
      </c>
      <c r="P80" s="8">
        <f t="shared" si="15"/>
        <v>904.02587104329655</v>
      </c>
      <c r="Q80" s="29">
        <f t="shared" si="16"/>
        <v>-2351.2631047775867</v>
      </c>
      <c r="R80" s="29">
        <f t="shared" si="17"/>
        <v>748.14310477759113</v>
      </c>
    </row>
    <row r="81" spans="1:18" x14ac:dyDescent="0.3">
      <c r="A81">
        <f t="shared" si="10"/>
        <v>240000</v>
      </c>
      <c r="B81">
        <f t="shared" si="18"/>
        <v>234570</v>
      </c>
      <c r="C81">
        <f t="shared" si="19"/>
        <v>179250</v>
      </c>
      <c r="D81">
        <f t="shared" si="20"/>
        <v>240000</v>
      </c>
      <c r="E81">
        <f t="shared" si="21"/>
        <v>212976</v>
      </c>
      <c r="F81" s="5">
        <f t="shared" si="22"/>
        <v>217078.86</v>
      </c>
      <c r="G81" s="5">
        <f t="shared" si="23"/>
        <v>228457.5</v>
      </c>
      <c r="H81" s="5">
        <f t="shared" si="24"/>
        <v>227715.44</v>
      </c>
      <c r="I81" s="5">
        <f t="shared" si="11"/>
        <v>-742.05999999999767</v>
      </c>
      <c r="J81" s="5">
        <f t="shared" si="12"/>
        <v>21594</v>
      </c>
      <c r="K81" s="5">
        <f t="shared" si="13"/>
        <v>-33726</v>
      </c>
      <c r="L81" s="5">
        <f t="shared" si="14"/>
        <v>27024</v>
      </c>
      <c r="M81" s="5">
        <f t="shared" si="25"/>
        <v>-17981.5</v>
      </c>
      <c r="N81" s="5">
        <f t="shared" si="26"/>
        <v>-742.05999999999767</v>
      </c>
      <c r="O81" s="5">
        <f t="shared" si="27"/>
        <v>923799.39381035871</v>
      </c>
      <c r="P81" s="8">
        <f t="shared" si="15"/>
        <v>862.3956213004185</v>
      </c>
      <c r="Q81" s="29">
        <f t="shared" si="16"/>
        <v>-2323.0025678439169</v>
      </c>
      <c r="R81" s="29">
        <f t="shared" si="17"/>
        <v>838.88256784392138</v>
      </c>
    </row>
    <row r="82" spans="1:18" x14ac:dyDescent="0.3">
      <c r="A82">
        <f t="shared" si="10"/>
        <v>245000</v>
      </c>
      <c r="B82">
        <f t="shared" si="18"/>
        <v>239520</v>
      </c>
      <c r="C82">
        <f t="shared" si="19"/>
        <v>183000</v>
      </c>
      <c r="D82">
        <f t="shared" si="20"/>
        <v>245000</v>
      </c>
      <c r="E82">
        <f t="shared" si="21"/>
        <v>217476</v>
      </c>
      <c r="F82" s="5">
        <f t="shared" si="22"/>
        <v>221664.36</v>
      </c>
      <c r="G82" s="5">
        <f t="shared" si="23"/>
        <v>233220</v>
      </c>
      <c r="H82" s="5">
        <f t="shared" si="24"/>
        <v>232537.44</v>
      </c>
      <c r="I82" s="5">
        <f t="shared" si="11"/>
        <v>-682.55999999999767</v>
      </c>
      <c r="J82" s="5">
        <f t="shared" si="12"/>
        <v>22044</v>
      </c>
      <c r="K82" s="5">
        <f t="shared" si="13"/>
        <v>-34476</v>
      </c>
      <c r="L82" s="5">
        <f t="shared" si="14"/>
        <v>27524</v>
      </c>
      <c r="M82" s="5">
        <f t="shared" si="25"/>
        <v>-18244</v>
      </c>
      <c r="N82" s="5">
        <f t="shared" si="26"/>
        <v>-682.55999999999767</v>
      </c>
      <c r="O82" s="5">
        <f t="shared" si="27"/>
        <v>960674.10552350606</v>
      </c>
      <c r="P82" s="8">
        <f t="shared" si="15"/>
        <v>822.45980522096397</v>
      </c>
      <c r="Q82" s="29">
        <f t="shared" si="16"/>
        <v>-2294.7465703813805</v>
      </c>
      <c r="R82" s="29">
        <f t="shared" si="17"/>
        <v>929.62657038138514</v>
      </c>
    </row>
    <row r="83" spans="1:18" x14ac:dyDescent="0.3">
      <c r="A83">
        <f t="shared" si="10"/>
        <v>250000</v>
      </c>
      <c r="B83">
        <f t="shared" si="18"/>
        <v>244470</v>
      </c>
      <c r="C83">
        <f t="shared" si="19"/>
        <v>186750</v>
      </c>
      <c r="D83">
        <f t="shared" si="20"/>
        <v>250000</v>
      </c>
      <c r="E83">
        <f t="shared" si="21"/>
        <v>221976</v>
      </c>
      <c r="F83" s="5">
        <f t="shared" si="22"/>
        <v>226249.86</v>
      </c>
      <c r="G83" s="5">
        <f t="shared" si="23"/>
        <v>237982.5</v>
      </c>
      <c r="H83" s="5">
        <f t="shared" si="24"/>
        <v>237359.44</v>
      </c>
      <c r="I83" s="5">
        <f t="shared" si="11"/>
        <v>-623.05999999999767</v>
      </c>
      <c r="J83" s="5">
        <f t="shared" si="12"/>
        <v>22494</v>
      </c>
      <c r="K83" s="5">
        <f t="shared" si="13"/>
        <v>-35226</v>
      </c>
      <c r="L83" s="5">
        <f t="shared" si="14"/>
        <v>28024</v>
      </c>
      <c r="M83" s="5">
        <f t="shared" si="25"/>
        <v>-18506.5</v>
      </c>
      <c r="N83" s="5">
        <f t="shared" si="26"/>
        <v>-623.05999999999767</v>
      </c>
      <c r="O83" s="5">
        <f t="shared" si="27"/>
        <v>998275.63795378467</v>
      </c>
      <c r="P83" s="8">
        <f t="shared" si="15"/>
        <v>784.21329097165039</v>
      </c>
      <c r="Q83" s="29">
        <f t="shared" si="16"/>
        <v>-2266.4948534848513</v>
      </c>
      <c r="R83" s="29">
        <f t="shared" si="17"/>
        <v>1020.374853484856</v>
      </c>
    </row>
    <row r="84" spans="1:18" x14ac:dyDescent="0.3">
      <c r="A84">
        <f t="shared" si="10"/>
        <v>255000</v>
      </c>
      <c r="B84">
        <f t="shared" si="18"/>
        <v>249420</v>
      </c>
      <c r="C84">
        <f t="shared" si="19"/>
        <v>190500</v>
      </c>
      <c r="D84">
        <f t="shared" si="20"/>
        <v>255000</v>
      </c>
      <c r="E84">
        <f t="shared" si="21"/>
        <v>226476</v>
      </c>
      <c r="F84" s="5">
        <f t="shared" si="22"/>
        <v>230835.36</v>
      </c>
      <c r="G84" s="5">
        <f t="shared" si="23"/>
        <v>242745</v>
      </c>
      <c r="H84" s="5">
        <f t="shared" si="24"/>
        <v>242181.44</v>
      </c>
      <c r="I84" s="5">
        <f t="shared" si="11"/>
        <v>-563.55999999999767</v>
      </c>
      <c r="J84" s="5">
        <f t="shared" si="12"/>
        <v>22944</v>
      </c>
      <c r="K84" s="5">
        <f t="shared" si="13"/>
        <v>-35976</v>
      </c>
      <c r="L84" s="5">
        <f t="shared" si="14"/>
        <v>28524</v>
      </c>
      <c r="M84" s="5">
        <f t="shared" si="25"/>
        <v>-18769</v>
      </c>
      <c r="N84" s="5">
        <f t="shared" si="26"/>
        <v>-563.55999999999767</v>
      </c>
      <c r="O84" s="5">
        <f t="shared" si="27"/>
        <v>1036603.9911011952</v>
      </c>
      <c r="P84" s="8">
        <f t="shared" si="15"/>
        <v>747.64021221784833</v>
      </c>
      <c r="Q84" s="29">
        <f t="shared" si="16"/>
        <v>-2238.2471775388403</v>
      </c>
      <c r="R84" s="29">
        <f t="shared" si="17"/>
        <v>1111.1271775388452</v>
      </c>
    </row>
    <row r="85" spans="1:18" x14ac:dyDescent="0.3">
      <c r="A85">
        <f t="shared" si="10"/>
        <v>260000</v>
      </c>
      <c r="B85">
        <f t="shared" si="18"/>
        <v>254370</v>
      </c>
      <c r="C85">
        <f t="shared" si="19"/>
        <v>194250</v>
      </c>
      <c r="D85">
        <f t="shared" si="20"/>
        <v>260000</v>
      </c>
      <c r="E85">
        <f t="shared" si="21"/>
        <v>230976</v>
      </c>
      <c r="F85" s="5">
        <f t="shared" si="22"/>
        <v>235420.86000000004</v>
      </c>
      <c r="G85" s="5">
        <f t="shared" si="23"/>
        <v>247507.5</v>
      </c>
      <c r="H85" s="5">
        <f t="shared" si="24"/>
        <v>247003.44</v>
      </c>
      <c r="I85" s="5">
        <f t="shared" si="11"/>
        <v>-504.05999999999767</v>
      </c>
      <c r="J85" s="5">
        <f t="shared" si="12"/>
        <v>23394</v>
      </c>
      <c r="K85" s="5">
        <f t="shared" si="13"/>
        <v>-36726</v>
      </c>
      <c r="L85" s="5">
        <f t="shared" si="14"/>
        <v>29024</v>
      </c>
      <c r="M85" s="5">
        <f t="shared" si="25"/>
        <v>-19031.5</v>
      </c>
      <c r="N85" s="5">
        <f t="shared" si="26"/>
        <v>-504.05999999999767</v>
      </c>
      <c r="O85" s="5">
        <f t="shared" si="27"/>
        <v>1075659.1649657371</v>
      </c>
      <c r="P85" s="8">
        <f t="shared" si="15"/>
        <v>712.71538217889588</v>
      </c>
      <c r="Q85" s="29">
        <f t="shared" si="16"/>
        <v>-2210.0033204566844</v>
      </c>
      <c r="R85" s="29">
        <f t="shared" si="17"/>
        <v>1201.883320456689</v>
      </c>
    </row>
    <row r="86" spans="1:18" x14ac:dyDescent="0.3">
      <c r="A86">
        <f t="shared" si="10"/>
        <v>265000</v>
      </c>
      <c r="B86">
        <f t="shared" si="18"/>
        <v>259320</v>
      </c>
      <c r="C86">
        <f t="shared" si="19"/>
        <v>198000</v>
      </c>
      <c r="D86">
        <f t="shared" si="20"/>
        <v>265000</v>
      </c>
      <c r="E86">
        <f t="shared" si="21"/>
        <v>235476</v>
      </c>
      <c r="F86" s="5">
        <f t="shared" si="22"/>
        <v>240006.36000000004</v>
      </c>
      <c r="G86" s="5">
        <f t="shared" si="23"/>
        <v>252270</v>
      </c>
      <c r="H86" s="5">
        <f t="shared" si="24"/>
        <v>251825.44</v>
      </c>
      <c r="I86" s="5">
        <f t="shared" si="11"/>
        <v>-444.55999999999767</v>
      </c>
      <c r="J86" s="5">
        <f t="shared" si="12"/>
        <v>23844</v>
      </c>
      <c r="K86" s="5">
        <f t="shared" si="13"/>
        <v>-37476</v>
      </c>
      <c r="L86" s="5">
        <f t="shared" si="14"/>
        <v>29524</v>
      </c>
      <c r="M86" s="5">
        <f t="shared" si="25"/>
        <v>-19294</v>
      </c>
      <c r="N86" s="5">
        <f t="shared" si="26"/>
        <v>-444.55999999999767</v>
      </c>
      <c r="O86" s="5">
        <f t="shared" si="27"/>
        <v>1115441.1595474104</v>
      </c>
      <c r="P86" s="8">
        <f t="shared" si="15"/>
        <v>679.40569408113265</v>
      </c>
      <c r="Q86" s="29">
        <f t="shared" si="16"/>
        <v>-2181.7630761088594</v>
      </c>
      <c r="R86" s="29">
        <f t="shared" si="17"/>
        <v>1292.6430761088639</v>
      </c>
    </row>
    <row r="87" spans="1:18" x14ac:dyDescent="0.3">
      <c r="A87">
        <f t="shared" si="10"/>
        <v>270000</v>
      </c>
      <c r="B87">
        <f t="shared" si="18"/>
        <v>264270</v>
      </c>
      <c r="C87">
        <f t="shared" si="19"/>
        <v>201750</v>
      </c>
      <c r="D87">
        <f t="shared" si="20"/>
        <v>270000</v>
      </c>
      <c r="E87">
        <f t="shared" si="21"/>
        <v>239976</v>
      </c>
      <c r="F87" s="5">
        <f t="shared" si="22"/>
        <v>244591.86000000004</v>
      </c>
      <c r="G87" s="5">
        <f t="shared" si="23"/>
        <v>257032.5</v>
      </c>
      <c r="H87" s="5">
        <f t="shared" si="24"/>
        <v>256647.44</v>
      </c>
      <c r="I87" s="5">
        <f t="shared" si="11"/>
        <v>-385.05999999999767</v>
      </c>
      <c r="J87" s="5">
        <f t="shared" si="12"/>
        <v>24294</v>
      </c>
      <c r="K87" s="5">
        <f t="shared" si="13"/>
        <v>-38226</v>
      </c>
      <c r="L87" s="5">
        <f t="shared" si="14"/>
        <v>30024</v>
      </c>
      <c r="M87" s="5">
        <f t="shared" si="25"/>
        <v>-19556.5</v>
      </c>
      <c r="N87" s="5">
        <f t="shared" si="26"/>
        <v>-385.05999999999767</v>
      </c>
      <c r="O87" s="5">
        <f t="shared" si="27"/>
        <v>1155949.9748462155</v>
      </c>
      <c r="P87" s="8">
        <f t="shared" si="15"/>
        <v>647.67146699566513</v>
      </c>
      <c r="Q87" s="29">
        <f t="shared" si="16"/>
        <v>-2153.5262529171782</v>
      </c>
      <c r="R87" s="29">
        <f t="shared" si="17"/>
        <v>1383.4062529171829</v>
      </c>
    </row>
    <row r="88" spans="1:18" x14ac:dyDescent="0.3">
      <c r="A88">
        <f t="shared" si="10"/>
        <v>275000</v>
      </c>
      <c r="B88">
        <f t="shared" si="18"/>
        <v>269220</v>
      </c>
      <c r="C88">
        <f t="shared" si="19"/>
        <v>205500</v>
      </c>
      <c r="D88">
        <f t="shared" si="20"/>
        <v>275000</v>
      </c>
      <c r="E88">
        <f t="shared" si="21"/>
        <v>244476</v>
      </c>
      <c r="F88" s="5">
        <f t="shared" si="22"/>
        <v>249177.36000000004</v>
      </c>
      <c r="G88" s="5">
        <f t="shared" si="23"/>
        <v>261795.00000000003</v>
      </c>
      <c r="H88" s="5">
        <f t="shared" si="24"/>
        <v>261469.44000000006</v>
      </c>
      <c r="I88" s="5">
        <f t="shared" si="11"/>
        <v>-325.55999999996857</v>
      </c>
      <c r="J88" s="5">
        <f t="shared" si="12"/>
        <v>24744</v>
      </c>
      <c r="K88" s="5">
        <f t="shared" si="13"/>
        <v>-38976</v>
      </c>
      <c r="L88" s="5">
        <f t="shared" si="14"/>
        <v>30524</v>
      </c>
      <c r="M88" s="5">
        <f t="shared" si="25"/>
        <v>-19819</v>
      </c>
      <c r="N88" s="5">
        <f t="shared" si="26"/>
        <v>-325.55999999999767</v>
      </c>
      <c r="O88" s="5">
        <f t="shared" si="27"/>
        <v>1197185.6108621517</v>
      </c>
      <c r="P88" s="8">
        <f t="shared" si="15"/>
        <v>617.46770805040285</v>
      </c>
      <c r="Q88" s="29">
        <f t="shared" si="16"/>
        <v>-2125.2926725948219</v>
      </c>
      <c r="R88" s="29">
        <f t="shared" si="17"/>
        <v>1474.1726725948267</v>
      </c>
    </row>
    <row r="89" spans="1:18" x14ac:dyDescent="0.3">
      <c r="A89">
        <f t="shared" si="10"/>
        <v>280000</v>
      </c>
      <c r="B89">
        <f t="shared" si="18"/>
        <v>274170</v>
      </c>
      <c r="C89">
        <f t="shared" si="19"/>
        <v>209250</v>
      </c>
      <c r="D89">
        <f t="shared" si="20"/>
        <v>280000</v>
      </c>
      <c r="E89">
        <f t="shared" si="21"/>
        <v>248976</v>
      </c>
      <c r="F89" s="5">
        <f t="shared" si="22"/>
        <v>253762.86000000004</v>
      </c>
      <c r="G89" s="5">
        <f t="shared" si="23"/>
        <v>266557.5</v>
      </c>
      <c r="H89" s="5">
        <f t="shared" si="24"/>
        <v>266291.44000000006</v>
      </c>
      <c r="I89" s="5">
        <f t="shared" si="11"/>
        <v>-266.05999999993946</v>
      </c>
      <c r="J89" s="5">
        <f t="shared" si="12"/>
        <v>25194</v>
      </c>
      <c r="K89" s="5">
        <f t="shared" si="13"/>
        <v>-39726</v>
      </c>
      <c r="L89" s="5">
        <f t="shared" si="14"/>
        <v>31024</v>
      </c>
      <c r="M89" s="5">
        <f t="shared" si="25"/>
        <v>-20081.5</v>
      </c>
      <c r="N89" s="5">
        <f t="shared" si="26"/>
        <v>-266.05999999999767</v>
      </c>
      <c r="O89" s="5">
        <f t="shared" si="27"/>
        <v>1239148.0675952192</v>
      </c>
      <c r="P89" s="8">
        <f t="shared" si="15"/>
        <v>588.74527215606508</v>
      </c>
      <c r="Q89" s="29">
        <f t="shared" si="16"/>
        <v>-2097.0621690148855</v>
      </c>
      <c r="R89" s="29">
        <f t="shared" si="17"/>
        <v>1564.9421690148899</v>
      </c>
    </row>
    <row r="90" spans="1:18" x14ac:dyDescent="0.3">
      <c r="A90">
        <f t="shared" si="10"/>
        <v>285000</v>
      </c>
      <c r="B90">
        <f t="shared" si="18"/>
        <v>279120</v>
      </c>
      <c r="C90">
        <f t="shared" si="19"/>
        <v>213000</v>
      </c>
      <c r="D90">
        <f t="shared" si="20"/>
        <v>285000</v>
      </c>
      <c r="E90">
        <f t="shared" si="21"/>
        <v>253476</v>
      </c>
      <c r="F90" s="5">
        <f t="shared" si="22"/>
        <v>258348.36000000004</v>
      </c>
      <c r="G90" s="5">
        <f t="shared" si="23"/>
        <v>271320</v>
      </c>
      <c r="H90" s="5">
        <f t="shared" si="24"/>
        <v>271113.44000000006</v>
      </c>
      <c r="I90" s="5">
        <f t="shared" si="11"/>
        <v>-206.55999999993946</v>
      </c>
      <c r="J90" s="5">
        <f t="shared" si="12"/>
        <v>25644</v>
      </c>
      <c r="K90" s="5">
        <f t="shared" si="13"/>
        <v>-40476</v>
      </c>
      <c r="L90" s="5">
        <f t="shared" si="14"/>
        <v>31524</v>
      </c>
      <c r="M90" s="5">
        <f t="shared" si="25"/>
        <v>-20344</v>
      </c>
      <c r="N90" s="5">
        <f t="shared" si="26"/>
        <v>-206.55999999999767</v>
      </c>
      <c r="O90" s="5">
        <f t="shared" si="27"/>
        <v>1281837.3450454182</v>
      </c>
      <c r="P90" s="8">
        <f t="shared" si="15"/>
        <v>561.45190865076961</v>
      </c>
      <c r="Q90" s="29">
        <f t="shared" si="16"/>
        <v>-2068.8345871924107</v>
      </c>
      <c r="R90" s="29">
        <f t="shared" si="17"/>
        <v>1655.7145871924154</v>
      </c>
    </row>
    <row r="91" spans="1:18" x14ac:dyDescent="0.3">
      <c r="A91">
        <f t="shared" si="10"/>
        <v>290000</v>
      </c>
      <c r="B91">
        <f t="shared" si="18"/>
        <v>284070</v>
      </c>
      <c r="C91">
        <f t="shared" si="19"/>
        <v>216750</v>
      </c>
      <c r="D91">
        <f t="shared" si="20"/>
        <v>290000</v>
      </c>
      <c r="E91">
        <f t="shared" si="21"/>
        <v>257976</v>
      </c>
      <c r="F91" s="5">
        <f t="shared" si="22"/>
        <v>262933.86000000004</v>
      </c>
      <c r="G91" s="5">
        <f t="shared" si="23"/>
        <v>276082.5</v>
      </c>
      <c r="H91" s="5">
        <f t="shared" si="24"/>
        <v>275935.44000000006</v>
      </c>
      <c r="I91" s="5">
        <f t="shared" si="11"/>
        <v>-147.05999999993946</v>
      </c>
      <c r="J91" s="5">
        <f t="shared" si="12"/>
        <v>26094</v>
      </c>
      <c r="K91" s="5">
        <f t="shared" si="13"/>
        <v>-41226</v>
      </c>
      <c r="L91" s="5">
        <f t="shared" si="14"/>
        <v>32024</v>
      </c>
      <c r="M91" s="5">
        <f t="shared" si="25"/>
        <v>-20606.5</v>
      </c>
      <c r="N91" s="5">
        <f t="shared" si="26"/>
        <v>-147.05999999999767</v>
      </c>
      <c r="O91" s="5">
        <f t="shared" si="27"/>
        <v>1325253.4432127492</v>
      </c>
      <c r="P91" s="8">
        <f t="shared" si="15"/>
        <v>535.53319075622051</v>
      </c>
      <c r="Q91" s="29">
        <f t="shared" si="16"/>
        <v>-2040.6097823668774</v>
      </c>
      <c r="R91" s="29">
        <f t="shared" si="17"/>
        <v>1746.4897823668821</v>
      </c>
    </row>
    <row r="92" spans="1:18" x14ac:dyDescent="0.3">
      <c r="A92">
        <f t="shared" si="10"/>
        <v>295000</v>
      </c>
      <c r="B92">
        <f t="shared" si="18"/>
        <v>289020</v>
      </c>
      <c r="C92">
        <f t="shared" si="19"/>
        <v>220500</v>
      </c>
      <c r="D92">
        <f t="shared" si="20"/>
        <v>295000</v>
      </c>
      <c r="E92">
        <f t="shared" si="21"/>
        <v>262476</v>
      </c>
      <c r="F92" s="5">
        <f t="shared" si="22"/>
        <v>267519.36000000004</v>
      </c>
      <c r="G92" s="5">
        <f t="shared" si="23"/>
        <v>280845</v>
      </c>
      <c r="H92" s="5">
        <f t="shared" si="24"/>
        <v>280757.44000000006</v>
      </c>
      <c r="I92" s="5">
        <f t="shared" si="11"/>
        <v>-87.559999999939464</v>
      </c>
      <c r="J92" s="5">
        <f t="shared" si="12"/>
        <v>26544</v>
      </c>
      <c r="K92" s="5">
        <f t="shared" si="13"/>
        <v>-41976</v>
      </c>
      <c r="L92" s="5">
        <f t="shared" si="14"/>
        <v>32524</v>
      </c>
      <c r="M92" s="5">
        <f t="shared" si="25"/>
        <v>-20869</v>
      </c>
      <c r="N92" s="5">
        <f t="shared" si="26"/>
        <v>-87.559999999997672</v>
      </c>
      <c r="O92" s="5">
        <f t="shared" si="27"/>
        <v>1369396.3620972112</v>
      </c>
      <c r="P92" s="8">
        <f t="shared" si="15"/>
        <v>510.93332864006567</v>
      </c>
      <c r="Q92" s="29">
        <f t="shared" si="16"/>
        <v>-2012.3876191737713</v>
      </c>
      <c r="R92" s="29">
        <f t="shared" si="17"/>
        <v>1837.267619173776</v>
      </c>
    </row>
    <row r="93" spans="1:18" x14ac:dyDescent="0.3">
      <c r="A93">
        <f t="shared" si="10"/>
        <v>300000</v>
      </c>
      <c r="B93">
        <f t="shared" si="18"/>
        <v>293970</v>
      </c>
      <c r="C93">
        <f t="shared" si="19"/>
        <v>224250</v>
      </c>
      <c r="D93">
        <f t="shared" si="20"/>
        <v>300000</v>
      </c>
      <c r="E93">
        <f t="shared" si="21"/>
        <v>266976</v>
      </c>
      <c r="F93" s="5">
        <f t="shared" si="22"/>
        <v>272104.86000000004</v>
      </c>
      <c r="G93" s="5">
        <f t="shared" si="23"/>
        <v>285607.5</v>
      </c>
      <c r="H93" s="5">
        <f t="shared" si="24"/>
        <v>285579.44000000006</v>
      </c>
      <c r="I93" s="5">
        <f t="shared" si="11"/>
        <v>-28.059999999939464</v>
      </c>
      <c r="J93" s="5">
        <f t="shared" si="12"/>
        <v>26994</v>
      </c>
      <c r="K93" s="5">
        <f t="shared" si="13"/>
        <v>-42726</v>
      </c>
      <c r="L93" s="5">
        <f t="shared" si="14"/>
        <v>33024</v>
      </c>
      <c r="M93" s="5">
        <f t="shared" si="25"/>
        <v>-21131.5</v>
      </c>
      <c r="N93" s="5">
        <f t="shared" si="26"/>
        <v>-28.059999999997672</v>
      </c>
      <c r="O93" s="5">
        <f t="shared" si="27"/>
        <v>1414266.1016988049</v>
      </c>
      <c r="P93" s="8">
        <f t="shared" si="15"/>
        <v>487.59587042040891</v>
      </c>
      <c r="Q93" s="29">
        <f t="shared" si="16"/>
        <v>-1984.1679708953254</v>
      </c>
      <c r="R93" s="29">
        <f t="shared" si="17"/>
        <v>1928.0479708953301</v>
      </c>
    </row>
    <row r="94" spans="1:18" x14ac:dyDescent="0.3">
      <c r="A94">
        <f t="shared" si="10"/>
        <v>305000</v>
      </c>
      <c r="B94">
        <f t="shared" si="18"/>
        <v>298920</v>
      </c>
      <c r="C94">
        <f t="shared" si="19"/>
        <v>228000</v>
      </c>
      <c r="D94">
        <f t="shared" si="20"/>
        <v>305000</v>
      </c>
      <c r="E94">
        <f t="shared" si="21"/>
        <v>271476</v>
      </c>
      <c r="F94" s="5">
        <f t="shared" si="22"/>
        <v>276690.36000000004</v>
      </c>
      <c r="G94" s="5">
        <f t="shared" si="23"/>
        <v>290370</v>
      </c>
      <c r="H94" s="5">
        <f t="shared" si="24"/>
        <v>290401.44000000006</v>
      </c>
      <c r="I94" s="5">
        <f t="shared" si="11"/>
        <v>31.440000000060536</v>
      </c>
      <c r="J94" s="5">
        <f t="shared" si="12"/>
        <v>27444</v>
      </c>
      <c r="K94" s="5">
        <f t="shared" si="13"/>
        <v>-43476</v>
      </c>
      <c r="L94" s="5">
        <f t="shared" si="14"/>
        <v>33524</v>
      </c>
      <c r="M94" s="5">
        <f t="shared" si="25"/>
        <v>-21394</v>
      </c>
      <c r="N94" s="5">
        <f t="shared" si="26"/>
        <v>31.440000000002328</v>
      </c>
      <c r="O94" s="5">
        <f t="shared" si="27"/>
        <v>1459862.6620175298</v>
      </c>
      <c r="P94" s="8">
        <f t="shared" si="15"/>
        <v>466.46429786354315</v>
      </c>
      <c r="Q94" s="29">
        <f t="shared" si="16"/>
        <v>-1955.9507187817446</v>
      </c>
      <c r="R94" s="29">
        <f t="shared" si="17"/>
        <v>2018.8307187817493</v>
      </c>
    </row>
    <row r="95" spans="1:18" x14ac:dyDescent="0.3">
      <c r="A95">
        <f t="shared" si="10"/>
        <v>310000</v>
      </c>
      <c r="B95">
        <f t="shared" si="18"/>
        <v>303870</v>
      </c>
      <c r="C95">
        <f t="shared" si="19"/>
        <v>231750</v>
      </c>
      <c r="D95">
        <f t="shared" si="20"/>
        <v>310000</v>
      </c>
      <c r="E95">
        <f t="shared" si="21"/>
        <v>275976</v>
      </c>
      <c r="F95" s="5">
        <f t="shared" si="22"/>
        <v>281275.86000000004</v>
      </c>
      <c r="G95" s="5">
        <f t="shared" si="23"/>
        <v>295132.5</v>
      </c>
      <c r="H95" s="5">
        <f t="shared" si="24"/>
        <v>295223.44000000006</v>
      </c>
      <c r="I95" s="5">
        <f t="shared" si="11"/>
        <v>90.940000000060536</v>
      </c>
      <c r="J95" s="5">
        <f t="shared" si="12"/>
        <v>27894</v>
      </c>
      <c r="K95" s="5">
        <f t="shared" si="13"/>
        <v>-44226</v>
      </c>
      <c r="L95" s="5">
        <f t="shared" si="14"/>
        <v>34024</v>
      </c>
      <c r="M95" s="5">
        <f t="shared" si="25"/>
        <v>-21656.5</v>
      </c>
      <c r="N95" s="5">
        <f t="shared" si="26"/>
        <v>90.940000000002328</v>
      </c>
      <c r="O95" s="5">
        <f t="shared" si="27"/>
        <v>1506186.0430533867</v>
      </c>
      <c r="P95" s="8">
        <f t="shared" si="15"/>
        <v>445.48252503691054</v>
      </c>
      <c r="Q95" s="29">
        <f t="shared" si="16"/>
        <v>-1927.7357514353189</v>
      </c>
      <c r="R95" s="29">
        <f t="shared" si="17"/>
        <v>2109.6157514353235</v>
      </c>
    </row>
    <row r="96" spans="1:18" x14ac:dyDescent="0.3">
      <c r="A96">
        <f t="shared" si="10"/>
        <v>315000</v>
      </c>
      <c r="B96">
        <f t="shared" si="18"/>
        <v>308820</v>
      </c>
      <c r="C96">
        <f t="shared" si="19"/>
        <v>235500</v>
      </c>
      <c r="D96">
        <f t="shared" si="20"/>
        <v>315000</v>
      </c>
      <c r="E96">
        <f t="shared" si="21"/>
        <v>280476</v>
      </c>
      <c r="F96" s="5">
        <f t="shared" si="22"/>
        <v>285861.36000000004</v>
      </c>
      <c r="G96" s="5">
        <f t="shared" si="23"/>
        <v>299895</v>
      </c>
      <c r="H96" s="5">
        <f t="shared" si="24"/>
        <v>300045.44000000006</v>
      </c>
      <c r="I96" s="5">
        <f t="shared" si="11"/>
        <v>150.44000000006054</v>
      </c>
      <c r="J96" s="5">
        <f t="shared" si="12"/>
        <v>28344</v>
      </c>
      <c r="K96" s="5">
        <f t="shared" si="13"/>
        <v>-44976</v>
      </c>
      <c r="L96" s="5">
        <f t="shared" si="14"/>
        <v>34524</v>
      </c>
      <c r="M96" s="5">
        <f t="shared" si="25"/>
        <v>-21919</v>
      </c>
      <c r="N96" s="5">
        <f t="shared" si="26"/>
        <v>150.44000000000233</v>
      </c>
      <c r="O96" s="5">
        <f t="shared" si="27"/>
        <v>1553236.2448063744</v>
      </c>
      <c r="P96" s="8">
        <f t="shared" si="15"/>
        <v>425.59530898587991</v>
      </c>
      <c r="Q96" s="29">
        <f t="shared" si="16"/>
        <v>-1899.5229642507238</v>
      </c>
      <c r="R96" s="29">
        <f t="shared" si="17"/>
        <v>2200.4029642507285</v>
      </c>
    </row>
    <row r="97" spans="1:18" x14ac:dyDescent="0.3">
      <c r="A97">
        <f t="shared" si="10"/>
        <v>320000</v>
      </c>
      <c r="B97">
        <f t="shared" si="18"/>
        <v>313770</v>
      </c>
      <c r="C97">
        <f t="shared" si="19"/>
        <v>239250</v>
      </c>
      <c r="D97">
        <f t="shared" si="20"/>
        <v>320000</v>
      </c>
      <c r="E97">
        <f t="shared" si="21"/>
        <v>284976</v>
      </c>
      <c r="F97" s="5">
        <f t="shared" si="22"/>
        <v>290446.86000000004</v>
      </c>
      <c r="G97" s="5">
        <f t="shared" si="23"/>
        <v>304657.5</v>
      </c>
      <c r="H97" s="5">
        <f t="shared" si="24"/>
        <v>304867.44000000006</v>
      </c>
      <c r="I97" s="5">
        <f t="shared" si="11"/>
        <v>209.94000000006054</v>
      </c>
      <c r="J97" s="5">
        <f t="shared" si="12"/>
        <v>28794</v>
      </c>
      <c r="K97" s="5">
        <f t="shared" si="13"/>
        <v>-45726</v>
      </c>
      <c r="L97" s="5">
        <f t="shared" si="14"/>
        <v>35024</v>
      </c>
      <c r="M97" s="5">
        <f t="shared" si="25"/>
        <v>-22181.5</v>
      </c>
      <c r="N97" s="5">
        <f t="shared" si="26"/>
        <v>209.94000000000233</v>
      </c>
      <c r="O97" s="5">
        <f t="shared" si="27"/>
        <v>1601013.2672764943</v>
      </c>
      <c r="P97" s="8">
        <f t="shared" si="15"/>
        <v>406.74858177779146</v>
      </c>
      <c r="Q97" s="29">
        <f t="shared" si="16"/>
        <v>-1871.3122589056366</v>
      </c>
      <c r="R97" s="29">
        <f t="shared" si="17"/>
        <v>2291.1922589056412</v>
      </c>
    </row>
    <row r="98" spans="1:18" x14ac:dyDescent="0.3">
      <c r="A98">
        <f t="shared" si="10"/>
        <v>325000</v>
      </c>
      <c r="B98">
        <f t="shared" si="18"/>
        <v>318720</v>
      </c>
      <c r="C98">
        <f t="shared" si="19"/>
        <v>243000</v>
      </c>
      <c r="D98">
        <f t="shared" si="20"/>
        <v>325000</v>
      </c>
      <c r="E98">
        <f t="shared" si="21"/>
        <v>289476</v>
      </c>
      <c r="F98" s="5">
        <f t="shared" si="22"/>
        <v>295032.36000000004</v>
      </c>
      <c r="G98" s="5">
        <f t="shared" si="23"/>
        <v>309420</v>
      </c>
      <c r="H98" s="5">
        <f t="shared" si="24"/>
        <v>309689.44000000006</v>
      </c>
      <c r="I98" s="5">
        <f t="shared" si="11"/>
        <v>269.44000000006054</v>
      </c>
      <c r="J98" s="5">
        <f t="shared" si="12"/>
        <v>29244</v>
      </c>
      <c r="K98" s="5">
        <f t="shared" si="13"/>
        <v>-46476</v>
      </c>
      <c r="L98" s="5">
        <f t="shared" si="14"/>
        <v>35524</v>
      </c>
      <c r="M98" s="5">
        <f t="shared" si="25"/>
        <v>-22444</v>
      </c>
      <c r="N98" s="5">
        <f t="shared" si="26"/>
        <v>269.44000000000233</v>
      </c>
      <c r="O98" s="5">
        <f t="shared" si="27"/>
        <v>1649517.1104637452</v>
      </c>
      <c r="P98" s="8">
        <f t="shared" si="15"/>
        <v>388.88971314410901</v>
      </c>
      <c r="Q98" s="29">
        <f t="shared" si="16"/>
        <v>-1843.103542896466</v>
      </c>
      <c r="R98" s="29">
        <f t="shared" si="17"/>
        <v>2381.9835428964707</v>
      </c>
    </row>
    <row r="99" spans="1:18" x14ac:dyDescent="0.3">
      <c r="A99">
        <f t="shared" si="10"/>
        <v>330000</v>
      </c>
      <c r="B99">
        <f t="shared" ref="B99:B130" si="28">$D$3*A99-$E$3</f>
        <v>323670</v>
      </c>
      <c r="C99">
        <f t="shared" ref="C99:C130" si="29">$D$4*A99-$E$4</f>
        <v>246750</v>
      </c>
      <c r="D99">
        <f t="shared" ref="D99:D130" si="30">$D$5*A99-$E$5</f>
        <v>330000</v>
      </c>
      <c r="E99">
        <f t="shared" ref="E99:E130" si="31">$D$6*A99-$E$6</f>
        <v>293976</v>
      </c>
      <c r="F99" s="5">
        <f t="shared" ref="F99:F130" si="32">$C$8*B99 + (1 - $C$8)*E99</f>
        <v>299617.86000000004</v>
      </c>
      <c r="G99" s="5">
        <f t="shared" ref="G99:G130" si="33">$C$8*C99 + (1 - $C$8)*D99</f>
        <v>314182.5</v>
      </c>
      <c r="H99" s="5">
        <f t="shared" ref="H99:H130" si="34" xml:space="preserve"> $F$15*B99 + $F$16*C99 + $F$17*D99 + $F$18*E99 - $C$14</f>
        <v>314511.44000000006</v>
      </c>
      <c r="I99" s="5">
        <f t="shared" si="11"/>
        <v>328.94000000006054</v>
      </c>
      <c r="J99" s="5">
        <f t="shared" si="12"/>
        <v>29694</v>
      </c>
      <c r="K99" s="5">
        <f t="shared" si="13"/>
        <v>-47226</v>
      </c>
      <c r="L99" s="5">
        <f t="shared" si="14"/>
        <v>36024</v>
      </c>
      <c r="M99" s="5">
        <f t="shared" ref="M99:M130" si="35" xml:space="preserve"> E99 - D99 + $C$8*(D99 - C99) - $C$14</f>
        <v>-22706.5</v>
      </c>
      <c r="N99" s="5">
        <f t="shared" ref="N99:N130" si="36" xml:space="preserve"> J99*$F$15 + K99*$F$16 + L99*$F$17 + M99</f>
        <v>328.94000000000233</v>
      </c>
      <c r="O99" s="5">
        <f t="shared" ref="O99:O130" si="37" xml:space="preserve"> J99*J99*$G$15 + K99*K99*$H$16 + L99*L99*$I$17 + 2*(J99*K99*$H$15 + J99*L99*$I$15 + K99*L99*$I$16)</f>
        <v>1698747.7743681276</v>
      </c>
      <c r="P99" s="8">
        <f t="shared" si="15"/>
        <v>371.96771256878998</v>
      </c>
      <c r="Q99" s="29">
        <f t="shared" si="16"/>
        <v>-1814.8967291146087</v>
      </c>
      <c r="R99" s="29">
        <f t="shared" si="17"/>
        <v>2472.7767291146133</v>
      </c>
    </row>
    <row r="100" spans="1:18" x14ac:dyDescent="0.3">
      <c r="A100">
        <f t="shared" ref="A100:A163" si="38">$C$22 + (ROW() - 34)*$C$23</f>
        <v>335000</v>
      </c>
      <c r="B100">
        <f t="shared" si="28"/>
        <v>328620</v>
      </c>
      <c r="C100">
        <f t="shared" si="29"/>
        <v>250500</v>
      </c>
      <c r="D100">
        <f t="shared" si="30"/>
        <v>335000</v>
      </c>
      <c r="E100">
        <f t="shared" si="31"/>
        <v>298476</v>
      </c>
      <c r="F100" s="5">
        <f t="shared" si="32"/>
        <v>304203.36000000004</v>
      </c>
      <c r="G100" s="5">
        <f t="shared" si="33"/>
        <v>318945</v>
      </c>
      <c r="H100" s="5">
        <f t="shared" si="34"/>
        <v>319333.44000000006</v>
      </c>
      <c r="I100" s="5">
        <f t="shared" ref="I100:I163" si="39">H100-G100</f>
        <v>388.44000000006054</v>
      </c>
      <c r="J100" s="5">
        <f t="shared" ref="J100:J163" si="40" xml:space="preserve"> B100 - E100</f>
        <v>30144</v>
      </c>
      <c r="K100" s="5">
        <f t="shared" ref="K100:K163" si="41" xml:space="preserve"> C100 - E100</f>
        <v>-47976</v>
      </c>
      <c r="L100" s="5">
        <f t="shared" ref="L100:L163" si="42" xml:space="preserve"> D100 - E100</f>
        <v>36524</v>
      </c>
      <c r="M100" s="5">
        <f t="shared" si="35"/>
        <v>-22969</v>
      </c>
      <c r="N100" s="5">
        <f t="shared" si="36"/>
        <v>388.44000000000233</v>
      </c>
      <c r="O100" s="5">
        <f t="shared" si="37"/>
        <v>1748705.2589896414</v>
      </c>
      <c r="P100" s="8">
        <f t="shared" ref="P100:P163" si="43" xml:space="preserve"> SQRT(O100/(2*PI()))*EXP(-N100*N100/(2*O100)) - N100*NORMDIST(-N100/SQRT(O100),0,1,1) - (N100 &lt; 0)</f>
        <v>355.93337911105209</v>
      </c>
      <c r="Q100" s="29">
        <f t="shared" ref="Q100:Q163" si="44">N100 - NORMINV(1 - (1 - $C$32)/2,0,1)*SQRT(O100)</f>
        <v>-1786.6917354591728</v>
      </c>
      <c r="R100" s="29">
        <f t="shared" ref="R100:R163" si="45">N100 + NORMINV(1 - (1 - $C$32)/2,0,1)*SQRT(O100)</f>
        <v>2563.5717354591775</v>
      </c>
    </row>
    <row r="101" spans="1:18" x14ac:dyDescent="0.3">
      <c r="A101">
        <f t="shared" si="38"/>
        <v>340000</v>
      </c>
      <c r="B101">
        <f t="shared" si="28"/>
        <v>333570</v>
      </c>
      <c r="C101">
        <f t="shared" si="29"/>
        <v>254250</v>
      </c>
      <c r="D101">
        <f t="shared" si="30"/>
        <v>340000</v>
      </c>
      <c r="E101">
        <f t="shared" si="31"/>
        <v>302976</v>
      </c>
      <c r="F101" s="5">
        <f t="shared" si="32"/>
        <v>308788.86000000004</v>
      </c>
      <c r="G101" s="5">
        <f t="shared" si="33"/>
        <v>323707.5</v>
      </c>
      <c r="H101" s="5">
        <f t="shared" si="34"/>
        <v>324155.44000000006</v>
      </c>
      <c r="I101" s="5">
        <f t="shared" si="39"/>
        <v>447.94000000006054</v>
      </c>
      <c r="J101" s="5">
        <f t="shared" si="40"/>
        <v>30594</v>
      </c>
      <c r="K101" s="5">
        <f t="shared" si="41"/>
        <v>-48726</v>
      </c>
      <c r="L101" s="5">
        <f t="shared" si="42"/>
        <v>37024</v>
      </c>
      <c r="M101" s="5">
        <f t="shared" si="35"/>
        <v>-23231.5</v>
      </c>
      <c r="N101" s="5">
        <f t="shared" si="36"/>
        <v>447.94000000000233</v>
      </c>
      <c r="O101" s="5">
        <f t="shared" si="37"/>
        <v>1799389.5643282868</v>
      </c>
      <c r="P101" s="8">
        <f t="shared" si="43"/>
        <v>340.7394065854337</v>
      </c>
      <c r="Q101" s="29">
        <f t="shared" si="44"/>
        <v>-1758.4884844825538</v>
      </c>
      <c r="R101" s="29">
        <f t="shared" si="45"/>
        <v>2654.3684844825584</v>
      </c>
    </row>
    <row r="102" spans="1:18" x14ac:dyDescent="0.3">
      <c r="A102">
        <f t="shared" si="38"/>
        <v>345000</v>
      </c>
      <c r="B102">
        <f t="shared" si="28"/>
        <v>338520</v>
      </c>
      <c r="C102">
        <f t="shared" si="29"/>
        <v>258000</v>
      </c>
      <c r="D102">
        <f t="shared" si="30"/>
        <v>345000</v>
      </c>
      <c r="E102">
        <f t="shared" si="31"/>
        <v>307476</v>
      </c>
      <c r="F102" s="5">
        <f t="shared" si="32"/>
        <v>313374.36000000004</v>
      </c>
      <c r="G102" s="5">
        <f t="shared" si="33"/>
        <v>328470</v>
      </c>
      <c r="H102" s="5">
        <f t="shared" si="34"/>
        <v>328977.44000000006</v>
      </c>
      <c r="I102" s="5">
        <f t="shared" si="39"/>
        <v>507.44000000006054</v>
      </c>
      <c r="J102" s="5">
        <f t="shared" si="40"/>
        <v>31044</v>
      </c>
      <c r="K102" s="5">
        <f t="shared" si="41"/>
        <v>-49476</v>
      </c>
      <c r="L102" s="5">
        <f t="shared" si="42"/>
        <v>37524</v>
      </c>
      <c r="M102" s="5">
        <f t="shared" si="35"/>
        <v>-23494</v>
      </c>
      <c r="N102" s="5">
        <f t="shared" si="36"/>
        <v>507.44000000000233</v>
      </c>
      <c r="O102" s="5">
        <f t="shared" si="37"/>
        <v>1850800.6903840639</v>
      </c>
      <c r="P102" s="8">
        <f t="shared" si="43"/>
        <v>326.34045100548218</v>
      </c>
      <c r="Q102" s="29">
        <f t="shared" si="44"/>
        <v>-1730.286903065667</v>
      </c>
      <c r="R102" s="29">
        <f t="shared" si="45"/>
        <v>2745.1669030656717</v>
      </c>
    </row>
    <row r="103" spans="1:18" x14ac:dyDescent="0.3">
      <c r="A103">
        <f t="shared" si="38"/>
        <v>350000</v>
      </c>
      <c r="B103">
        <f t="shared" si="28"/>
        <v>343470</v>
      </c>
      <c r="C103">
        <f t="shared" si="29"/>
        <v>261750</v>
      </c>
      <c r="D103">
        <f t="shared" si="30"/>
        <v>350000</v>
      </c>
      <c r="E103">
        <f t="shared" si="31"/>
        <v>311976</v>
      </c>
      <c r="F103" s="5">
        <f t="shared" si="32"/>
        <v>317959.86000000004</v>
      </c>
      <c r="G103" s="5">
        <f t="shared" si="33"/>
        <v>333232.5</v>
      </c>
      <c r="H103" s="5">
        <f t="shared" si="34"/>
        <v>333799.44000000006</v>
      </c>
      <c r="I103" s="5">
        <f t="shared" si="39"/>
        <v>566.94000000006054</v>
      </c>
      <c r="J103" s="5">
        <f t="shared" si="40"/>
        <v>31494</v>
      </c>
      <c r="K103" s="5">
        <f t="shared" si="41"/>
        <v>-50226</v>
      </c>
      <c r="L103" s="5">
        <f t="shared" si="42"/>
        <v>38024</v>
      </c>
      <c r="M103" s="5">
        <f t="shared" si="35"/>
        <v>-23756.5</v>
      </c>
      <c r="N103" s="5">
        <f t="shared" si="36"/>
        <v>566.94000000000233</v>
      </c>
      <c r="O103" s="5">
        <f t="shared" si="37"/>
        <v>1902938.637156972</v>
      </c>
      <c r="P103" s="8">
        <f t="shared" si="43"/>
        <v>312.69316646908101</v>
      </c>
      <c r="Q103" s="29">
        <f t="shared" si="44"/>
        <v>-1702.0869221199819</v>
      </c>
      <c r="R103" s="29">
        <f t="shared" si="45"/>
        <v>2835.9669221199865</v>
      </c>
    </row>
    <row r="104" spans="1:18" x14ac:dyDescent="0.3">
      <c r="A104">
        <f t="shared" si="38"/>
        <v>355000</v>
      </c>
      <c r="B104">
        <f t="shared" si="28"/>
        <v>348420</v>
      </c>
      <c r="C104">
        <f t="shared" si="29"/>
        <v>265500</v>
      </c>
      <c r="D104">
        <f t="shared" si="30"/>
        <v>355000</v>
      </c>
      <c r="E104">
        <f t="shared" si="31"/>
        <v>316476</v>
      </c>
      <c r="F104" s="5">
        <f t="shared" si="32"/>
        <v>322545.36000000004</v>
      </c>
      <c r="G104" s="5">
        <f t="shared" si="33"/>
        <v>337995</v>
      </c>
      <c r="H104" s="5">
        <f t="shared" si="34"/>
        <v>338621.44000000006</v>
      </c>
      <c r="I104" s="5">
        <f t="shared" si="39"/>
        <v>626.44000000006054</v>
      </c>
      <c r="J104" s="5">
        <f t="shared" si="40"/>
        <v>31944</v>
      </c>
      <c r="K104" s="5">
        <f t="shared" si="41"/>
        <v>-50976</v>
      </c>
      <c r="L104" s="5">
        <f t="shared" si="42"/>
        <v>38524</v>
      </c>
      <c r="M104" s="5">
        <f t="shared" si="35"/>
        <v>-24019</v>
      </c>
      <c r="N104" s="5">
        <f t="shared" si="36"/>
        <v>626.44000000000233</v>
      </c>
      <c r="O104" s="5">
        <f t="shared" si="37"/>
        <v>1955803.4046470118</v>
      </c>
      <c r="P104" s="8">
        <f t="shared" si="43"/>
        <v>299.75621495124454</v>
      </c>
      <c r="Q104" s="29">
        <f t="shared" si="44"/>
        <v>-1673.888476313813</v>
      </c>
      <c r="R104" s="29">
        <f t="shared" si="45"/>
        <v>2926.7684763138177</v>
      </c>
    </row>
    <row r="105" spans="1:18" x14ac:dyDescent="0.3">
      <c r="A105">
        <f t="shared" si="38"/>
        <v>360000</v>
      </c>
      <c r="B105">
        <f t="shared" si="28"/>
        <v>353370</v>
      </c>
      <c r="C105">
        <f t="shared" si="29"/>
        <v>269250</v>
      </c>
      <c r="D105">
        <f t="shared" si="30"/>
        <v>360000</v>
      </c>
      <c r="E105">
        <f t="shared" si="31"/>
        <v>320976</v>
      </c>
      <c r="F105" s="5">
        <f t="shared" si="32"/>
        <v>327130.86000000004</v>
      </c>
      <c r="G105" s="5">
        <f t="shared" si="33"/>
        <v>342757.5</v>
      </c>
      <c r="H105" s="5">
        <f t="shared" si="34"/>
        <v>343443.44000000006</v>
      </c>
      <c r="I105" s="5">
        <f t="shared" si="39"/>
        <v>685.94000000006054</v>
      </c>
      <c r="J105" s="5">
        <f t="shared" si="40"/>
        <v>32394</v>
      </c>
      <c r="K105" s="5">
        <f t="shared" si="41"/>
        <v>-51726</v>
      </c>
      <c r="L105" s="5">
        <f t="shared" si="42"/>
        <v>39024</v>
      </c>
      <c r="M105" s="5">
        <f t="shared" si="35"/>
        <v>-24281.5</v>
      </c>
      <c r="N105" s="5">
        <f t="shared" si="36"/>
        <v>685.94000000000233</v>
      </c>
      <c r="O105" s="5">
        <f t="shared" si="37"/>
        <v>2009394.9928541831</v>
      </c>
      <c r="P105" s="8">
        <f t="shared" si="43"/>
        <v>287.4902547929218</v>
      </c>
      <c r="Q105" s="29">
        <f t="shared" si="44"/>
        <v>-1645.6915038206012</v>
      </c>
      <c r="R105" s="29">
        <f t="shared" si="45"/>
        <v>3017.5715038206058</v>
      </c>
    </row>
    <row r="106" spans="1:18" x14ac:dyDescent="0.3">
      <c r="A106">
        <f t="shared" si="38"/>
        <v>365000</v>
      </c>
      <c r="B106">
        <f t="shared" si="28"/>
        <v>358320</v>
      </c>
      <c r="C106">
        <f t="shared" si="29"/>
        <v>273000</v>
      </c>
      <c r="D106">
        <f t="shared" si="30"/>
        <v>365000</v>
      </c>
      <c r="E106">
        <f t="shared" si="31"/>
        <v>325476</v>
      </c>
      <c r="F106" s="5">
        <f t="shared" si="32"/>
        <v>331716.36</v>
      </c>
      <c r="G106" s="5">
        <f t="shared" si="33"/>
        <v>347520</v>
      </c>
      <c r="H106" s="5">
        <f t="shared" si="34"/>
        <v>348265.44000000006</v>
      </c>
      <c r="I106" s="5">
        <f t="shared" si="39"/>
        <v>745.44000000006054</v>
      </c>
      <c r="J106" s="5">
        <f t="shared" si="40"/>
        <v>32844</v>
      </c>
      <c r="K106" s="5">
        <f t="shared" si="41"/>
        <v>-52476</v>
      </c>
      <c r="L106" s="5">
        <f t="shared" si="42"/>
        <v>39524</v>
      </c>
      <c r="M106" s="5">
        <f t="shared" si="35"/>
        <v>-24544</v>
      </c>
      <c r="N106" s="5">
        <f t="shared" si="36"/>
        <v>745.44000000000233</v>
      </c>
      <c r="O106" s="5">
        <f t="shared" si="37"/>
        <v>2063713.4017784861</v>
      </c>
      <c r="P106" s="8">
        <f t="shared" si="43"/>
        <v>275.85791204373083</v>
      </c>
      <c r="Q106" s="29">
        <f t="shared" si="44"/>
        <v>-1617.4959460871437</v>
      </c>
      <c r="R106" s="29">
        <f t="shared" si="45"/>
        <v>3108.3759460871483</v>
      </c>
    </row>
    <row r="107" spans="1:18" x14ac:dyDescent="0.3">
      <c r="A107">
        <f t="shared" si="38"/>
        <v>370000</v>
      </c>
      <c r="B107">
        <f t="shared" si="28"/>
        <v>363270</v>
      </c>
      <c r="C107">
        <f t="shared" si="29"/>
        <v>276750</v>
      </c>
      <c r="D107">
        <f t="shared" si="30"/>
        <v>370000</v>
      </c>
      <c r="E107">
        <f t="shared" si="31"/>
        <v>329976</v>
      </c>
      <c r="F107" s="5">
        <f t="shared" si="32"/>
        <v>336301.86</v>
      </c>
      <c r="G107" s="5">
        <f t="shared" si="33"/>
        <v>352282.5</v>
      </c>
      <c r="H107" s="5">
        <f t="shared" si="34"/>
        <v>353087.44000000006</v>
      </c>
      <c r="I107" s="5">
        <f t="shared" si="39"/>
        <v>804.94000000006054</v>
      </c>
      <c r="J107" s="5">
        <f t="shared" si="40"/>
        <v>33294</v>
      </c>
      <c r="K107" s="5">
        <f t="shared" si="41"/>
        <v>-53226</v>
      </c>
      <c r="L107" s="5">
        <f t="shared" si="42"/>
        <v>40024</v>
      </c>
      <c r="M107" s="5">
        <f t="shared" si="35"/>
        <v>-24806.5</v>
      </c>
      <c r="N107" s="5">
        <f t="shared" si="36"/>
        <v>804.94000000000233</v>
      </c>
      <c r="O107" s="5">
        <f t="shared" si="37"/>
        <v>2118758.6314199204</v>
      </c>
      <c r="P107" s="8">
        <f t="shared" si="43"/>
        <v>264.82373823910609</v>
      </c>
      <c r="Q107" s="29">
        <f t="shared" si="44"/>
        <v>-1589.3017476199652</v>
      </c>
      <c r="R107" s="29">
        <f t="shared" si="45"/>
        <v>3199.1817476199699</v>
      </c>
    </row>
    <row r="108" spans="1:18" x14ac:dyDescent="0.3">
      <c r="A108">
        <f t="shared" si="38"/>
        <v>375000</v>
      </c>
      <c r="B108">
        <f t="shared" si="28"/>
        <v>368220</v>
      </c>
      <c r="C108">
        <f t="shared" si="29"/>
        <v>280500</v>
      </c>
      <c r="D108">
        <f t="shared" si="30"/>
        <v>375000</v>
      </c>
      <c r="E108">
        <f t="shared" si="31"/>
        <v>334476</v>
      </c>
      <c r="F108" s="5">
        <f t="shared" si="32"/>
        <v>340887.36</v>
      </c>
      <c r="G108" s="5">
        <f t="shared" si="33"/>
        <v>357045</v>
      </c>
      <c r="H108" s="5">
        <f t="shared" si="34"/>
        <v>357909.44000000006</v>
      </c>
      <c r="I108" s="5">
        <f t="shared" si="39"/>
        <v>864.44000000006054</v>
      </c>
      <c r="J108" s="5">
        <f t="shared" si="40"/>
        <v>33744</v>
      </c>
      <c r="K108" s="5">
        <f t="shared" si="41"/>
        <v>-53976</v>
      </c>
      <c r="L108" s="5">
        <f t="shared" si="42"/>
        <v>40524</v>
      </c>
      <c r="M108" s="5">
        <f t="shared" si="35"/>
        <v>-25069</v>
      </c>
      <c r="N108" s="5">
        <f t="shared" si="36"/>
        <v>864.44000000000233</v>
      </c>
      <c r="O108" s="5">
        <f t="shared" si="37"/>
        <v>2174530.6817784859</v>
      </c>
      <c r="P108" s="8">
        <f t="shared" si="43"/>
        <v>254.35415767075878</v>
      </c>
      <c r="Q108" s="29">
        <f t="shared" si="44"/>
        <v>-1561.1088557881908</v>
      </c>
      <c r="R108" s="29">
        <f t="shared" si="45"/>
        <v>3289.9888557881955</v>
      </c>
    </row>
    <row r="109" spans="1:18" x14ac:dyDescent="0.3">
      <c r="A109">
        <f t="shared" si="38"/>
        <v>380000</v>
      </c>
      <c r="B109">
        <f t="shared" si="28"/>
        <v>373170</v>
      </c>
      <c r="C109">
        <f t="shared" si="29"/>
        <v>284250</v>
      </c>
      <c r="D109">
        <f t="shared" si="30"/>
        <v>380000</v>
      </c>
      <c r="E109">
        <f t="shared" si="31"/>
        <v>338976</v>
      </c>
      <c r="F109" s="5">
        <f t="shared" si="32"/>
        <v>345472.86</v>
      </c>
      <c r="G109" s="5">
        <f t="shared" si="33"/>
        <v>361807.5</v>
      </c>
      <c r="H109" s="5">
        <f t="shared" si="34"/>
        <v>362731.44000000006</v>
      </c>
      <c r="I109" s="5">
        <f t="shared" si="39"/>
        <v>923.94000000006054</v>
      </c>
      <c r="J109" s="5">
        <f t="shared" si="40"/>
        <v>34194</v>
      </c>
      <c r="K109" s="5">
        <f t="shared" si="41"/>
        <v>-54726</v>
      </c>
      <c r="L109" s="5">
        <f t="shared" si="42"/>
        <v>41024</v>
      </c>
      <c r="M109" s="5">
        <f t="shared" si="35"/>
        <v>-25331.5</v>
      </c>
      <c r="N109" s="5">
        <f t="shared" si="36"/>
        <v>923.94000000000233</v>
      </c>
      <c r="O109" s="5">
        <f t="shared" si="37"/>
        <v>2231029.5528541831</v>
      </c>
      <c r="P109" s="8">
        <f t="shared" si="43"/>
        <v>244.41740674356635</v>
      </c>
      <c r="Q109" s="29">
        <f t="shared" si="44"/>
        <v>-1532.9172206414505</v>
      </c>
      <c r="R109" s="29">
        <f t="shared" si="45"/>
        <v>3380.7972206414552</v>
      </c>
    </row>
    <row r="110" spans="1:18" x14ac:dyDescent="0.3">
      <c r="A110">
        <f t="shared" si="38"/>
        <v>385000</v>
      </c>
      <c r="B110">
        <f t="shared" si="28"/>
        <v>378120</v>
      </c>
      <c r="C110">
        <f t="shared" si="29"/>
        <v>288000</v>
      </c>
      <c r="D110">
        <f t="shared" si="30"/>
        <v>385000</v>
      </c>
      <c r="E110">
        <f t="shared" si="31"/>
        <v>343476</v>
      </c>
      <c r="F110" s="5">
        <f t="shared" si="32"/>
        <v>350058.36</v>
      </c>
      <c r="G110" s="5">
        <f t="shared" si="33"/>
        <v>366570</v>
      </c>
      <c r="H110" s="5">
        <f t="shared" si="34"/>
        <v>367553.44000000006</v>
      </c>
      <c r="I110" s="5">
        <f t="shared" si="39"/>
        <v>983.44000000006054</v>
      </c>
      <c r="J110" s="5">
        <f t="shared" si="40"/>
        <v>34644</v>
      </c>
      <c r="K110" s="5">
        <f t="shared" si="41"/>
        <v>-55476</v>
      </c>
      <c r="L110" s="5">
        <f t="shared" si="42"/>
        <v>41524</v>
      </c>
      <c r="M110" s="5">
        <f t="shared" si="35"/>
        <v>-25594</v>
      </c>
      <c r="N110" s="5">
        <f t="shared" si="36"/>
        <v>983.44000000000233</v>
      </c>
      <c r="O110" s="5">
        <f t="shared" si="37"/>
        <v>2288255.2446470121</v>
      </c>
      <c r="P110" s="8">
        <f t="shared" si="43"/>
        <v>234.98346760010696</v>
      </c>
      <c r="Q110" s="29">
        <f t="shared" si="44"/>
        <v>-1504.726794741503</v>
      </c>
      <c r="R110" s="29">
        <f t="shared" si="45"/>
        <v>3471.6067947415077</v>
      </c>
    </row>
    <row r="111" spans="1:18" x14ac:dyDescent="0.3">
      <c r="A111">
        <f t="shared" si="38"/>
        <v>390000</v>
      </c>
      <c r="B111">
        <f t="shared" si="28"/>
        <v>383070</v>
      </c>
      <c r="C111">
        <f t="shared" si="29"/>
        <v>291750</v>
      </c>
      <c r="D111">
        <f t="shared" si="30"/>
        <v>390000</v>
      </c>
      <c r="E111">
        <f t="shared" si="31"/>
        <v>347976</v>
      </c>
      <c r="F111" s="5">
        <f t="shared" si="32"/>
        <v>354643.86</v>
      </c>
      <c r="G111" s="5">
        <f t="shared" si="33"/>
        <v>371332.5</v>
      </c>
      <c r="H111" s="5">
        <f t="shared" si="34"/>
        <v>372375.44000000006</v>
      </c>
      <c r="I111" s="5">
        <f t="shared" si="39"/>
        <v>1042.9400000000605</v>
      </c>
      <c r="J111" s="5">
        <f t="shared" si="40"/>
        <v>35094</v>
      </c>
      <c r="K111" s="5">
        <f t="shared" si="41"/>
        <v>-56226</v>
      </c>
      <c r="L111" s="5">
        <f t="shared" si="42"/>
        <v>42024</v>
      </c>
      <c r="M111" s="5">
        <f t="shared" si="35"/>
        <v>-25856.5</v>
      </c>
      <c r="N111" s="5">
        <f t="shared" si="36"/>
        <v>1042.9400000000023</v>
      </c>
      <c r="O111" s="5">
        <f t="shared" si="37"/>
        <v>2346207.7571569718</v>
      </c>
      <c r="P111" s="8">
        <f t="shared" si="43"/>
        <v>226.02399783290269</v>
      </c>
      <c r="Q111" s="29">
        <f t="shared" si="44"/>
        <v>-1476.5375330063785</v>
      </c>
      <c r="R111" s="29">
        <f t="shared" si="45"/>
        <v>3562.4175330063831</v>
      </c>
    </row>
    <row r="112" spans="1:18" x14ac:dyDescent="0.3">
      <c r="A112">
        <f t="shared" si="38"/>
        <v>395000</v>
      </c>
      <c r="B112">
        <f t="shared" si="28"/>
        <v>388020</v>
      </c>
      <c r="C112">
        <f t="shared" si="29"/>
        <v>295500</v>
      </c>
      <c r="D112">
        <f t="shared" si="30"/>
        <v>395000</v>
      </c>
      <c r="E112">
        <f t="shared" si="31"/>
        <v>352476</v>
      </c>
      <c r="F112" s="5">
        <f t="shared" si="32"/>
        <v>359229.36</v>
      </c>
      <c r="G112" s="5">
        <f t="shared" si="33"/>
        <v>376095</v>
      </c>
      <c r="H112" s="5">
        <f t="shared" si="34"/>
        <v>377197.44000000006</v>
      </c>
      <c r="I112" s="5">
        <f t="shared" si="39"/>
        <v>1102.4400000000605</v>
      </c>
      <c r="J112" s="5">
        <f t="shared" si="40"/>
        <v>35544</v>
      </c>
      <c r="K112" s="5">
        <f t="shared" si="41"/>
        <v>-56976</v>
      </c>
      <c r="L112" s="5">
        <f t="shared" si="42"/>
        <v>42524</v>
      </c>
      <c r="M112" s="5">
        <f t="shared" si="35"/>
        <v>-26119</v>
      </c>
      <c r="N112" s="5">
        <f t="shared" si="36"/>
        <v>1102.4400000000023</v>
      </c>
      <c r="O112" s="5">
        <f t="shared" si="37"/>
        <v>2404887.0903840638</v>
      </c>
      <c r="P112" s="8">
        <f t="shared" si="43"/>
        <v>217.51225779019546</v>
      </c>
      <c r="Q112" s="29">
        <f t="shared" si="44"/>
        <v>-1448.3493925659859</v>
      </c>
      <c r="R112" s="29">
        <f t="shared" si="45"/>
        <v>3653.2293925659906</v>
      </c>
    </row>
    <row r="113" spans="1:18" x14ac:dyDescent="0.3">
      <c r="A113">
        <f t="shared" si="38"/>
        <v>400000</v>
      </c>
      <c r="B113">
        <f t="shared" si="28"/>
        <v>392970</v>
      </c>
      <c r="C113">
        <f t="shared" si="29"/>
        <v>299250</v>
      </c>
      <c r="D113">
        <f t="shared" si="30"/>
        <v>400000</v>
      </c>
      <c r="E113">
        <f t="shared" si="31"/>
        <v>356976</v>
      </c>
      <c r="F113" s="5">
        <f t="shared" si="32"/>
        <v>363814.86</v>
      </c>
      <c r="G113" s="5">
        <f t="shared" si="33"/>
        <v>380857.5</v>
      </c>
      <c r="H113" s="5">
        <f t="shared" si="34"/>
        <v>382019.44000000006</v>
      </c>
      <c r="I113" s="5">
        <f t="shared" si="39"/>
        <v>1161.9400000000605</v>
      </c>
      <c r="J113" s="5">
        <f t="shared" si="40"/>
        <v>35994</v>
      </c>
      <c r="K113" s="5">
        <f t="shared" si="41"/>
        <v>-57726</v>
      </c>
      <c r="L113" s="5">
        <f t="shared" si="42"/>
        <v>43024</v>
      </c>
      <c r="M113" s="5">
        <f t="shared" si="35"/>
        <v>-26381.5</v>
      </c>
      <c r="N113" s="5">
        <f t="shared" si="36"/>
        <v>1161.9400000000023</v>
      </c>
      <c r="O113" s="5">
        <f t="shared" si="37"/>
        <v>2464293.244328287</v>
      </c>
      <c r="P113" s="8">
        <f t="shared" si="43"/>
        <v>209.42303670956073</v>
      </c>
      <c r="Q113" s="29">
        <f t="shared" si="44"/>
        <v>-1420.1623326281874</v>
      </c>
      <c r="R113" s="29">
        <f t="shared" si="45"/>
        <v>3744.0423326281921</v>
      </c>
    </row>
    <row r="114" spans="1:18" x14ac:dyDescent="0.3">
      <c r="A114">
        <f t="shared" si="38"/>
        <v>405000</v>
      </c>
      <c r="B114">
        <f t="shared" si="28"/>
        <v>397920</v>
      </c>
      <c r="C114">
        <f t="shared" si="29"/>
        <v>303000</v>
      </c>
      <c r="D114">
        <f t="shared" si="30"/>
        <v>405000</v>
      </c>
      <c r="E114">
        <f t="shared" si="31"/>
        <v>361476</v>
      </c>
      <c r="F114" s="5">
        <f t="shared" si="32"/>
        <v>368400.36</v>
      </c>
      <c r="G114" s="5">
        <f t="shared" si="33"/>
        <v>385620</v>
      </c>
      <c r="H114" s="5">
        <f t="shared" si="34"/>
        <v>386841.44000000006</v>
      </c>
      <c r="I114" s="5">
        <f t="shared" si="39"/>
        <v>1221.4400000000605</v>
      </c>
      <c r="J114" s="5">
        <f t="shared" si="40"/>
        <v>36444</v>
      </c>
      <c r="K114" s="5">
        <f t="shared" si="41"/>
        <v>-58476</v>
      </c>
      <c r="L114" s="5">
        <f t="shared" si="42"/>
        <v>43524</v>
      </c>
      <c r="M114" s="5">
        <f t="shared" si="35"/>
        <v>-26644</v>
      </c>
      <c r="N114" s="5">
        <f t="shared" si="36"/>
        <v>1221.4400000000023</v>
      </c>
      <c r="O114" s="5">
        <f t="shared" si="37"/>
        <v>2524426.2189896414</v>
      </c>
      <c r="P114" s="8">
        <f t="shared" si="43"/>
        <v>201.73257868055549</v>
      </c>
      <c r="Q114" s="29">
        <f t="shared" si="44"/>
        <v>-1391.9763143544965</v>
      </c>
      <c r="R114" s="29">
        <f t="shared" si="45"/>
        <v>3834.8563143545011</v>
      </c>
    </row>
    <row r="115" spans="1:18" x14ac:dyDescent="0.3">
      <c r="A115">
        <f t="shared" si="38"/>
        <v>410000</v>
      </c>
      <c r="B115">
        <f t="shared" si="28"/>
        <v>402870</v>
      </c>
      <c r="C115">
        <f t="shared" si="29"/>
        <v>306750</v>
      </c>
      <c r="D115">
        <f t="shared" si="30"/>
        <v>410000</v>
      </c>
      <c r="E115">
        <f t="shared" si="31"/>
        <v>365976</v>
      </c>
      <c r="F115" s="5">
        <f t="shared" si="32"/>
        <v>372985.86</v>
      </c>
      <c r="G115" s="5">
        <f t="shared" si="33"/>
        <v>390382.5</v>
      </c>
      <c r="H115" s="5">
        <f t="shared" si="34"/>
        <v>391663.44000000006</v>
      </c>
      <c r="I115" s="5">
        <f t="shared" si="39"/>
        <v>1280.9400000000605</v>
      </c>
      <c r="J115" s="5">
        <f t="shared" si="40"/>
        <v>36894</v>
      </c>
      <c r="K115" s="5">
        <f t="shared" si="41"/>
        <v>-59226</v>
      </c>
      <c r="L115" s="5">
        <f t="shared" si="42"/>
        <v>44024</v>
      </c>
      <c r="M115" s="5">
        <f t="shared" si="35"/>
        <v>-26906.5</v>
      </c>
      <c r="N115" s="5">
        <f t="shared" si="36"/>
        <v>1280.9400000000023</v>
      </c>
      <c r="O115" s="5">
        <f t="shared" si="37"/>
        <v>2585286.0143681276</v>
      </c>
      <c r="P115" s="8">
        <f t="shared" si="43"/>
        <v>194.41850923872084</v>
      </c>
      <c r="Q115" s="29">
        <f t="shared" si="44"/>
        <v>-1363.7913007445745</v>
      </c>
      <c r="R115" s="29">
        <f t="shared" si="45"/>
        <v>3925.6713007445792</v>
      </c>
    </row>
    <row r="116" spans="1:18" x14ac:dyDescent="0.3">
      <c r="A116">
        <f t="shared" si="38"/>
        <v>415000</v>
      </c>
      <c r="B116">
        <f t="shared" si="28"/>
        <v>407820</v>
      </c>
      <c r="C116">
        <f t="shared" si="29"/>
        <v>310500</v>
      </c>
      <c r="D116">
        <f t="shared" si="30"/>
        <v>415000</v>
      </c>
      <c r="E116">
        <f t="shared" si="31"/>
        <v>370476</v>
      </c>
      <c r="F116" s="5">
        <f t="shared" si="32"/>
        <v>377571.36</v>
      </c>
      <c r="G116" s="5">
        <f t="shared" si="33"/>
        <v>395145</v>
      </c>
      <c r="H116" s="5">
        <f t="shared" si="34"/>
        <v>396485.44000000006</v>
      </c>
      <c r="I116" s="5">
        <f t="shared" si="39"/>
        <v>1340.4400000000605</v>
      </c>
      <c r="J116" s="5">
        <f t="shared" si="40"/>
        <v>37344</v>
      </c>
      <c r="K116" s="5">
        <f t="shared" si="41"/>
        <v>-59976</v>
      </c>
      <c r="L116" s="5">
        <f t="shared" si="42"/>
        <v>44524</v>
      </c>
      <c r="M116" s="5">
        <f t="shared" si="35"/>
        <v>-27169</v>
      </c>
      <c r="N116" s="5">
        <f t="shared" si="36"/>
        <v>1340.4400000000023</v>
      </c>
      <c r="O116" s="5">
        <f t="shared" si="37"/>
        <v>2646872.6304637454</v>
      </c>
      <c r="P116" s="8">
        <f t="shared" si="43"/>
        <v>187.45976322456278</v>
      </c>
      <c r="Q116" s="29">
        <f t="shared" si="44"/>
        <v>-1335.6072565288296</v>
      </c>
      <c r="R116" s="29">
        <f t="shared" si="45"/>
        <v>4016.4872565288342</v>
      </c>
    </row>
    <row r="117" spans="1:18" x14ac:dyDescent="0.3">
      <c r="A117">
        <f t="shared" si="38"/>
        <v>420000</v>
      </c>
      <c r="B117">
        <f t="shared" si="28"/>
        <v>412770</v>
      </c>
      <c r="C117">
        <f t="shared" si="29"/>
        <v>314250</v>
      </c>
      <c r="D117">
        <f t="shared" si="30"/>
        <v>420000</v>
      </c>
      <c r="E117">
        <f t="shared" si="31"/>
        <v>374976</v>
      </c>
      <c r="F117" s="5">
        <f t="shared" si="32"/>
        <v>382156.86</v>
      </c>
      <c r="G117" s="5">
        <f t="shared" si="33"/>
        <v>399907.5</v>
      </c>
      <c r="H117" s="5">
        <f t="shared" si="34"/>
        <v>401307.44</v>
      </c>
      <c r="I117" s="5">
        <f t="shared" si="39"/>
        <v>1399.9400000000023</v>
      </c>
      <c r="J117" s="5">
        <f t="shared" si="40"/>
        <v>37794</v>
      </c>
      <c r="K117" s="5">
        <f t="shared" si="41"/>
        <v>-60726</v>
      </c>
      <c r="L117" s="5">
        <f t="shared" si="42"/>
        <v>45024</v>
      </c>
      <c r="M117" s="5">
        <f t="shared" si="35"/>
        <v>-27431.5</v>
      </c>
      <c r="N117" s="5">
        <f t="shared" si="36"/>
        <v>1399.9400000000023</v>
      </c>
      <c r="O117" s="5">
        <f t="shared" si="37"/>
        <v>2709186.0672764941</v>
      </c>
      <c r="P117" s="8">
        <f t="shared" si="43"/>
        <v>180.83651439891122</v>
      </c>
      <c r="Q117" s="29">
        <f t="shared" si="44"/>
        <v>-1307.4241480684486</v>
      </c>
      <c r="R117" s="29">
        <f t="shared" si="45"/>
        <v>4107.3041480684533</v>
      </c>
    </row>
    <row r="118" spans="1:18" x14ac:dyDescent="0.3">
      <c r="A118">
        <f t="shared" si="38"/>
        <v>425000</v>
      </c>
      <c r="B118">
        <f t="shared" si="28"/>
        <v>417720</v>
      </c>
      <c r="C118">
        <f t="shared" si="29"/>
        <v>318000</v>
      </c>
      <c r="D118">
        <f t="shared" si="30"/>
        <v>425000</v>
      </c>
      <c r="E118">
        <f t="shared" si="31"/>
        <v>379476</v>
      </c>
      <c r="F118" s="5">
        <f t="shared" si="32"/>
        <v>386742.36</v>
      </c>
      <c r="G118" s="5">
        <f t="shared" si="33"/>
        <v>404670</v>
      </c>
      <c r="H118" s="5">
        <f t="shared" si="34"/>
        <v>406129.44</v>
      </c>
      <c r="I118" s="5">
        <f t="shared" si="39"/>
        <v>1459.4400000000023</v>
      </c>
      <c r="J118" s="5">
        <f t="shared" si="40"/>
        <v>38244</v>
      </c>
      <c r="K118" s="5">
        <f t="shared" si="41"/>
        <v>-61476</v>
      </c>
      <c r="L118" s="5">
        <f t="shared" si="42"/>
        <v>45524</v>
      </c>
      <c r="M118" s="5">
        <f t="shared" si="35"/>
        <v>-27694</v>
      </c>
      <c r="N118" s="5">
        <f t="shared" si="36"/>
        <v>1459.4400000000023</v>
      </c>
      <c r="O118" s="5">
        <f t="shared" si="37"/>
        <v>2772226.324806375</v>
      </c>
      <c r="P118" s="8">
        <f t="shared" si="43"/>
        <v>174.53010718685312</v>
      </c>
      <c r="Q118" s="29">
        <f t="shared" si="44"/>
        <v>-1279.2419432622787</v>
      </c>
      <c r="R118" s="29">
        <f t="shared" si="45"/>
        <v>4198.1219432622838</v>
      </c>
    </row>
    <row r="119" spans="1:18" x14ac:dyDescent="0.3">
      <c r="A119">
        <f t="shared" si="38"/>
        <v>430000</v>
      </c>
      <c r="B119">
        <f t="shared" si="28"/>
        <v>422670</v>
      </c>
      <c r="C119">
        <f t="shared" si="29"/>
        <v>321750</v>
      </c>
      <c r="D119">
        <f t="shared" si="30"/>
        <v>430000</v>
      </c>
      <c r="E119">
        <f t="shared" si="31"/>
        <v>383976</v>
      </c>
      <c r="F119" s="5">
        <f t="shared" si="32"/>
        <v>391327.86</v>
      </c>
      <c r="G119" s="5">
        <f t="shared" si="33"/>
        <v>409432.5</v>
      </c>
      <c r="H119" s="5">
        <f t="shared" si="34"/>
        <v>410951.44</v>
      </c>
      <c r="I119" s="5">
        <f t="shared" si="39"/>
        <v>1518.9400000000023</v>
      </c>
      <c r="J119" s="5">
        <f t="shared" si="40"/>
        <v>38694</v>
      </c>
      <c r="K119" s="5">
        <f t="shared" si="41"/>
        <v>-62226</v>
      </c>
      <c r="L119" s="5">
        <f t="shared" si="42"/>
        <v>46024</v>
      </c>
      <c r="M119" s="5">
        <f t="shared" si="35"/>
        <v>-27956.5</v>
      </c>
      <c r="N119" s="5">
        <f t="shared" si="36"/>
        <v>1518.9400000000023</v>
      </c>
      <c r="O119" s="5">
        <f t="shared" si="37"/>
        <v>2835993.4030533861</v>
      </c>
      <c r="P119" s="8">
        <f t="shared" si="43"/>
        <v>168.52299082314801</v>
      </c>
      <c r="Q119" s="29">
        <f t="shared" si="44"/>
        <v>-1251.0606114600123</v>
      </c>
      <c r="R119" s="29">
        <f t="shared" si="45"/>
        <v>4288.940611460017</v>
      </c>
    </row>
    <row r="120" spans="1:18" x14ac:dyDescent="0.3">
      <c r="A120">
        <f t="shared" si="38"/>
        <v>435000</v>
      </c>
      <c r="B120">
        <f t="shared" si="28"/>
        <v>427620</v>
      </c>
      <c r="C120">
        <f t="shared" si="29"/>
        <v>325500</v>
      </c>
      <c r="D120">
        <f t="shared" si="30"/>
        <v>435000</v>
      </c>
      <c r="E120">
        <f t="shared" si="31"/>
        <v>388476</v>
      </c>
      <c r="F120" s="5">
        <f t="shared" si="32"/>
        <v>395913.36</v>
      </c>
      <c r="G120" s="5">
        <f t="shared" si="33"/>
        <v>414195</v>
      </c>
      <c r="H120" s="5">
        <f t="shared" si="34"/>
        <v>415773.44</v>
      </c>
      <c r="I120" s="5">
        <f t="shared" si="39"/>
        <v>1578.4400000000023</v>
      </c>
      <c r="J120" s="5">
        <f t="shared" si="40"/>
        <v>39144</v>
      </c>
      <c r="K120" s="5">
        <f t="shared" si="41"/>
        <v>-62976</v>
      </c>
      <c r="L120" s="5">
        <f t="shared" si="42"/>
        <v>46524</v>
      </c>
      <c r="M120" s="5">
        <f t="shared" si="35"/>
        <v>-28219</v>
      </c>
      <c r="N120" s="5">
        <f t="shared" si="36"/>
        <v>1578.4400000000023</v>
      </c>
      <c r="O120" s="5">
        <f t="shared" si="37"/>
        <v>2900487.3020175304</v>
      </c>
      <c r="P120" s="8">
        <f t="shared" si="43"/>
        <v>162.79865608989286</v>
      </c>
      <c r="Q120" s="29">
        <f t="shared" si="44"/>
        <v>-1222.8801233811846</v>
      </c>
      <c r="R120" s="29">
        <f t="shared" si="45"/>
        <v>4379.7601233811893</v>
      </c>
    </row>
    <row r="121" spans="1:18" x14ac:dyDescent="0.3">
      <c r="A121">
        <f t="shared" si="38"/>
        <v>440000</v>
      </c>
      <c r="B121">
        <f t="shared" si="28"/>
        <v>432570</v>
      </c>
      <c r="C121">
        <f t="shared" si="29"/>
        <v>329250</v>
      </c>
      <c r="D121">
        <f t="shared" si="30"/>
        <v>440000</v>
      </c>
      <c r="E121">
        <f t="shared" si="31"/>
        <v>392976</v>
      </c>
      <c r="F121" s="5">
        <f t="shared" si="32"/>
        <v>400498.86</v>
      </c>
      <c r="G121" s="5">
        <f t="shared" si="33"/>
        <v>418957.5</v>
      </c>
      <c r="H121" s="5">
        <f t="shared" si="34"/>
        <v>420595.44</v>
      </c>
      <c r="I121" s="5">
        <f t="shared" si="39"/>
        <v>1637.9400000000023</v>
      </c>
      <c r="J121" s="5">
        <f t="shared" si="40"/>
        <v>39594</v>
      </c>
      <c r="K121" s="5">
        <f t="shared" si="41"/>
        <v>-63726</v>
      </c>
      <c r="L121" s="5">
        <f t="shared" si="42"/>
        <v>47024</v>
      </c>
      <c r="M121" s="5">
        <f t="shared" si="35"/>
        <v>-28481.5</v>
      </c>
      <c r="N121" s="5">
        <f t="shared" si="36"/>
        <v>1637.9400000000023</v>
      </c>
      <c r="O121" s="5">
        <f t="shared" si="37"/>
        <v>2965708.0216988046</v>
      </c>
      <c r="P121" s="8">
        <f t="shared" si="43"/>
        <v>157.34157476971467</v>
      </c>
      <c r="Q121" s="29">
        <f t="shared" si="44"/>
        <v>-1194.7004510395313</v>
      </c>
      <c r="R121" s="29">
        <f t="shared" si="45"/>
        <v>4470.5804510395355</v>
      </c>
    </row>
    <row r="122" spans="1:18" x14ac:dyDescent="0.3">
      <c r="A122">
        <f t="shared" si="38"/>
        <v>445000</v>
      </c>
      <c r="B122">
        <f t="shared" si="28"/>
        <v>437520</v>
      </c>
      <c r="C122">
        <f t="shared" si="29"/>
        <v>333000</v>
      </c>
      <c r="D122">
        <f t="shared" si="30"/>
        <v>445000</v>
      </c>
      <c r="E122">
        <f t="shared" si="31"/>
        <v>397476</v>
      </c>
      <c r="F122" s="5">
        <f t="shared" si="32"/>
        <v>405084.36</v>
      </c>
      <c r="G122" s="5">
        <f t="shared" si="33"/>
        <v>423720</v>
      </c>
      <c r="H122" s="5">
        <f t="shared" si="34"/>
        <v>425417.44</v>
      </c>
      <c r="I122" s="5">
        <f t="shared" si="39"/>
        <v>1697.4400000000023</v>
      </c>
      <c r="J122" s="5">
        <f t="shared" si="40"/>
        <v>40044</v>
      </c>
      <c r="K122" s="5">
        <f t="shared" si="41"/>
        <v>-64476</v>
      </c>
      <c r="L122" s="5">
        <f t="shared" si="42"/>
        <v>47524</v>
      </c>
      <c r="M122" s="5">
        <f t="shared" si="35"/>
        <v>-28744</v>
      </c>
      <c r="N122" s="5">
        <f t="shared" si="36"/>
        <v>1697.4400000000023</v>
      </c>
      <c r="O122" s="5">
        <f t="shared" si="37"/>
        <v>3031655.5620972114</v>
      </c>
      <c r="P122" s="8">
        <f t="shared" si="43"/>
        <v>152.13714188280056</v>
      </c>
      <c r="Q122" s="29">
        <f t="shared" si="44"/>
        <v>-1166.5215676723105</v>
      </c>
      <c r="R122" s="29">
        <f t="shared" si="45"/>
        <v>4561.4015676723157</v>
      </c>
    </row>
    <row r="123" spans="1:18" x14ac:dyDescent="0.3">
      <c r="A123">
        <f t="shared" si="38"/>
        <v>450000</v>
      </c>
      <c r="B123">
        <f t="shared" si="28"/>
        <v>442470</v>
      </c>
      <c r="C123">
        <f t="shared" si="29"/>
        <v>336750</v>
      </c>
      <c r="D123">
        <f t="shared" si="30"/>
        <v>450000</v>
      </c>
      <c r="E123">
        <f t="shared" si="31"/>
        <v>401976</v>
      </c>
      <c r="F123" s="5">
        <f t="shared" si="32"/>
        <v>409669.86</v>
      </c>
      <c r="G123" s="5">
        <f t="shared" si="33"/>
        <v>428482.5</v>
      </c>
      <c r="H123" s="5">
        <f t="shared" si="34"/>
        <v>430239.44</v>
      </c>
      <c r="I123" s="5">
        <f t="shared" si="39"/>
        <v>1756.9400000000023</v>
      </c>
      <c r="J123" s="5">
        <f t="shared" si="40"/>
        <v>40494</v>
      </c>
      <c r="K123" s="5">
        <f t="shared" si="41"/>
        <v>-65226</v>
      </c>
      <c r="L123" s="5">
        <f t="shared" si="42"/>
        <v>48024</v>
      </c>
      <c r="M123" s="5">
        <f t="shared" si="35"/>
        <v>-29006.5</v>
      </c>
      <c r="N123" s="5">
        <f t="shared" si="36"/>
        <v>1756.9400000000023</v>
      </c>
      <c r="O123" s="5">
        <f t="shared" si="37"/>
        <v>3098329.923212749</v>
      </c>
      <c r="P123" s="8">
        <f t="shared" si="43"/>
        <v>147.17162073167003</v>
      </c>
      <c r="Q123" s="29">
        <f t="shared" si="44"/>
        <v>-1138.3434476741954</v>
      </c>
      <c r="R123" s="29">
        <f t="shared" si="45"/>
        <v>4652.2234476741996</v>
      </c>
    </row>
    <row r="124" spans="1:18" x14ac:dyDescent="0.3">
      <c r="A124">
        <f t="shared" si="38"/>
        <v>455000</v>
      </c>
      <c r="B124">
        <f t="shared" si="28"/>
        <v>447420</v>
      </c>
      <c r="C124">
        <f t="shared" si="29"/>
        <v>340500</v>
      </c>
      <c r="D124">
        <f t="shared" si="30"/>
        <v>455000</v>
      </c>
      <c r="E124">
        <f t="shared" si="31"/>
        <v>406476</v>
      </c>
      <c r="F124" s="5">
        <f t="shared" si="32"/>
        <v>414255.35999999999</v>
      </c>
      <c r="G124" s="5">
        <f t="shared" si="33"/>
        <v>433245</v>
      </c>
      <c r="H124" s="5">
        <f t="shared" si="34"/>
        <v>435061.44</v>
      </c>
      <c r="I124" s="5">
        <f t="shared" si="39"/>
        <v>1816.4400000000023</v>
      </c>
      <c r="J124" s="5">
        <f t="shared" si="40"/>
        <v>40944</v>
      </c>
      <c r="K124" s="5">
        <f t="shared" si="41"/>
        <v>-65976</v>
      </c>
      <c r="L124" s="5">
        <f t="shared" si="42"/>
        <v>48524</v>
      </c>
      <c r="M124" s="5">
        <f t="shared" si="35"/>
        <v>-29269</v>
      </c>
      <c r="N124" s="5">
        <f t="shared" si="36"/>
        <v>1816.4400000000023</v>
      </c>
      <c r="O124" s="5">
        <f t="shared" si="37"/>
        <v>3165731.1050454183</v>
      </c>
      <c r="P124" s="8">
        <f t="shared" si="43"/>
        <v>142.4320907421635</v>
      </c>
      <c r="Q124" s="29">
        <f t="shared" si="44"/>
        <v>-1110.166066535407</v>
      </c>
      <c r="R124" s="29">
        <f t="shared" si="45"/>
        <v>4743.0460665354112</v>
      </c>
    </row>
    <row r="125" spans="1:18" x14ac:dyDescent="0.3">
      <c r="A125">
        <f t="shared" si="38"/>
        <v>460000</v>
      </c>
      <c r="B125">
        <f t="shared" si="28"/>
        <v>452370</v>
      </c>
      <c r="C125">
        <f t="shared" si="29"/>
        <v>344250</v>
      </c>
      <c r="D125">
        <f t="shared" si="30"/>
        <v>460000</v>
      </c>
      <c r="E125">
        <f t="shared" si="31"/>
        <v>410976</v>
      </c>
      <c r="F125" s="5">
        <f t="shared" si="32"/>
        <v>418840.86</v>
      </c>
      <c r="G125" s="5">
        <f t="shared" si="33"/>
        <v>438007.5</v>
      </c>
      <c r="H125" s="5">
        <f t="shared" si="34"/>
        <v>439883.44</v>
      </c>
      <c r="I125" s="5">
        <f t="shared" si="39"/>
        <v>1875.9400000000023</v>
      </c>
      <c r="J125" s="5">
        <f t="shared" si="40"/>
        <v>41394</v>
      </c>
      <c r="K125" s="5">
        <f t="shared" si="41"/>
        <v>-66726</v>
      </c>
      <c r="L125" s="5">
        <f t="shared" si="42"/>
        <v>49024</v>
      </c>
      <c r="M125" s="5">
        <f t="shared" si="35"/>
        <v>-29531.5</v>
      </c>
      <c r="N125" s="5">
        <f t="shared" si="36"/>
        <v>1875.9400000000023</v>
      </c>
      <c r="O125" s="5">
        <f t="shared" si="37"/>
        <v>3233859.1075952193</v>
      </c>
      <c r="P125" s="8">
        <f t="shared" si="43"/>
        <v>137.90639806117065</v>
      </c>
      <c r="Q125" s="29">
        <f t="shared" si="44"/>
        <v>-1081.9894007837743</v>
      </c>
      <c r="R125" s="29">
        <f t="shared" si="45"/>
        <v>4833.8694007837785</v>
      </c>
    </row>
    <row r="126" spans="1:18" x14ac:dyDescent="0.3">
      <c r="A126">
        <f t="shared" si="38"/>
        <v>465000</v>
      </c>
      <c r="B126">
        <f t="shared" si="28"/>
        <v>457320</v>
      </c>
      <c r="C126">
        <f t="shared" si="29"/>
        <v>348000</v>
      </c>
      <c r="D126">
        <f t="shared" si="30"/>
        <v>465000</v>
      </c>
      <c r="E126">
        <f t="shared" si="31"/>
        <v>415476</v>
      </c>
      <c r="F126" s="5">
        <f t="shared" si="32"/>
        <v>423426.36</v>
      </c>
      <c r="G126" s="5">
        <f t="shared" si="33"/>
        <v>442770</v>
      </c>
      <c r="H126" s="5">
        <f t="shared" si="34"/>
        <v>444705.44</v>
      </c>
      <c r="I126" s="5">
        <f t="shared" si="39"/>
        <v>1935.4400000000023</v>
      </c>
      <c r="J126" s="5">
        <f t="shared" si="40"/>
        <v>41844</v>
      </c>
      <c r="K126" s="5">
        <f t="shared" si="41"/>
        <v>-67476</v>
      </c>
      <c r="L126" s="5">
        <f t="shared" si="42"/>
        <v>49524</v>
      </c>
      <c r="M126" s="5">
        <f t="shared" si="35"/>
        <v>-29794</v>
      </c>
      <c r="N126" s="5">
        <f t="shared" si="36"/>
        <v>1935.4400000000023</v>
      </c>
      <c r="O126" s="5">
        <f t="shared" si="37"/>
        <v>3302713.9308621516</v>
      </c>
      <c r="P126" s="8">
        <f t="shared" si="43"/>
        <v>133.58310884997826</v>
      </c>
      <c r="Q126" s="29">
        <f t="shared" si="44"/>
        <v>-1053.8134279304259</v>
      </c>
      <c r="R126" s="29">
        <f t="shared" si="45"/>
        <v>4924.6934279304305</v>
      </c>
    </row>
    <row r="127" spans="1:18" x14ac:dyDescent="0.3">
      <c r="A127">
        <f t="shared" si="38"/>
        <v>470000</v>
      </c>
      <c r="B127">
        <f t="shared" si="28"/>
        <v>462270</v>
      </c>
      <c r="C127">
        <f t="shared" si="29"/>
        <v>351750</v>
      </c>
      <c r="D127">
        <f t="shared" si="30"/>
        <v>470000</v>
      </c>
      <c r="E127">
        <f t="shared" si="31"/>
        <v>419976</v>
      </c>
      <c r="F127" s="5">
        <f t="shared" si="32"/>
        <v>428011.86</v>
      </c>
      <c r="G127" s="5">
        <f t="shared" si="33"/>
        <v>447532.5</v>
      </c>
      <c r="H127" s="5">
        <f t="shared" si="34"/>
        <v>449527.44</v>
      </c>
      <c r="I127" s="5">
        <f t="shared" si="39"/>
        <v>1994.9400000000023</v>
      </c>
      <c r="J127" s="5">
        <f t="shared" si="40"/>
        <v>42294</v>
      </c>
      <c r="K127" s="5">
        <f t="shared" si="41"/>
        <v>-68226</v>
      </c>
      <c r="L127" s="5">
        <f t="shared" si="42"/>
        <v>50024</v>
      </c>
      <c r="M127" s="5">
        <f t="shared" si="35"/>
        <v>-30056.5</v>
      </c>
      <c r="N127" s="5">
        <f t="shared" si="36"/>
        <v>1994.9400000000023</v>
      </c>
      <c r="O127" s="5">
        <f t="shared" si="37"/>
        <v>3372295.5748462155</v>
      </c>
      <c r="P127" s="8">
        <f t="shared" si="43"/>
        <v>129.45146519567822</v>
      </c>
      <c r="Q127" s="29">
        <f t="shared" si="44"/>
        <v>-1025.6381264188622</v>
      </c>
      <c r="R127" s="29">
        <f t="shared" si="45"/>
        <v>5015.5181264188668</v>
      </c>
    </row>
    <row r="128" spans="1:18" x14ac:dyDescent="0.3">
      <c r="A128">
        <f t="shared" si="38"/>
        <v>475000</v>
      </c>
      <c r="B128">
        <f t="shared" si="28"/>
        <v>467220</v>
      </c>
      <c r="C128">
        <f t="shared" si="29"/>
        <v>355500</v>
      </c>
      <c r="D128">
        <f t="shared" si="30"/>
        <v>475000</v>
      </c>
      <c r="E128">
        <f t="shared" si="31"/>
        <v>424476</v>
      </c>
      <c r="F128" s="5">
        <f t="shared" si="32"/>
        <v>432597.36</v>
      </c>
      <c r="G128" s="5">
        <f t="shared" si="33"/>
        <v>452295</v>
      </c>
      <c r="H128" s="5">
        <f t="shared" si="34"/>
        <v>454349.44</v>
      </c>
      <c r="I128" s="5">
        <f t="shared" si="39"/>
        <v>2054.4400000000023</v>
      </c>
      <c r="J128" s="5">
        <f t="shared" si="40"/>
        <v>42744</v>
      </c>
      <c r="K128" s="5">
        <f t="shared" si="41"/>
        <v>-68976</v>
      </c>
      <c r="L128" s="5">
        <f t="shared" si="42"/>
        <v>50524</v>
      </c>
      <c r="M128" s="5">
        <f t="shared" si="35"/>
        <v>-30319</v>
      </c>
      <c r="N128" s="5">
        <f t="shared" si="36"/>
        <v>2054.4400000000023</v>
      </c>
      <c r="O128" s="5">
        <f t="shared" si="37"/>
        <v>3442604.0395474108</v>
      </c>
      <c r="P128" s="8">
        <f t="shared" si="43"/>
        <v>125.5013435509731</v>
      </c>
      <c r="Q128" s="29">
        <f t="shared" si="44"/>
        <v>-997.46347557715217</v>
      </c>
      <c r="R128" s="29">
        <f t="shared" si="45"/>
        <v>5106.3434755771568</v>
      </c>
    </row>
    <row r="129" spans="1:18" x14ac:dyDescent="0.3">
      <c r="A129">
        <f t="shared" si="38"/>
        <v>480000</v>
      </c>
      <c r="B129">
        <f t="shared" si="28"/>
        <v>472170</v>
      </c>
      <c r="C129">
        <f t="shared" si="29"/>
        <v>359250</v>
      </c>
      <c r="D129">
        <f t="shared" si="30"/>
        <v>480000</v>
      </c>
      <c r="E129">
        <f t="shared" si="31"/>
        <v>428976</v>
      </c>
      <c r="F129" s="5">
        <f t="shared" si="32"/>
        <v>437182.86</v>
      </c>
      <c r="G129" s="5">
        <f t="shared" si="33"/>
        <v>457057.5</v>
      </c>
      <c r="H129" s="5">
        <f t="shared" si="34"/>
        <v>459171.44</v>
      </c>
      <c r="I129" s="5">
        <f t="shared" si="39"/>
        <v>2113.9400000000023</v>
      </c>
      <c r="J129" s="5">
        <f t="shared" si="40"/>
        <v>43194</v>
      </c>
      <c r="K129" s="5">
        <f t="shared" si="41"/>
        <v>-69726</v>
      </c>
      <c r="L129" s="5">
        <f t="shared" si="42"/>
        <v>51024</v>
      </c>
      <c r="M129" s="5">
        <f t="shared" si="35"/>
        <v>-30581.5</v>
      </c>
      <c r="N129" s="5">
        <f t="shared" si="36"/>
        <v>2113.9400000000023</v>
      </c>
      <c r="O129" s="5">
        <f t="shared" si="37"/>
        <v>3513639.3249657373</v>
      </c>
      <c r="P129" s="8">
        <f t="shared" si="43"/>
        <v>121.72321560416106</v>
      </c>
      <c r="Q129" s="29">
        <f t="shared" si="44"/>
        <v>-969.28945557304451</v>
      </c>
      <c r="R129" s="29">
        <f t="shared" si="45"/>
        <v>5197.1694555730492</v>
      </c>
    </row>
    <row r="130" spans="1:18" x14ac:dyDescent="0.3">
      <c r="A130">
        <f t="shared" si="38"/>
        <v>485000</v>
      </c>
      <c r="B130">
        <f t="shared" si="28"/>
        <v>477120</v>
      </c>
      <c r="C130">
        <f t="shared" si="29"/>
        <v>363000</v>
      </c>
      <c r="D130">
        <f t="shared" si="30"/>
        <v>485000</v>
      </c>
      <c r="E130">
        <f t="shared" si="31"/>
        <v>433476</v>
      </c>
      <c r="F130" s="5">
        <f t="shared" si="32"/>
        <v>441768.36</v>
      </c>
      <c r="G130" s="5">
        <f t="shared" si="33"/>
        <v>461820</v>
      </c>
      <c r="H130" s="5">
        <f t="shared" si="34"/>
        <v>463993.44</v>
      </c>
      <c r="I130" s="5">
        <f t="shared" si="39"/>
        <v>2173.4400000000023</v>
      </c>
      <c r="J130" s="5">
        <f t="shared" si="40"/>
        <v>43644</v>
      </c>
      <c r="K130" s="5">
        <f t="shared" si="41"/>
        <v>-70476</v>
      </c>
      <c r="L130" s="5">
        <f t="shared" si="42"/>
        <v>51524</v>
      </c>
      <c r="M130" s="5">
        <f t="shared" si="35"/>
        <v>-30844</v>
      </c>
      <c r="N130" s="5">
        <f t="shared" si="36"/>
        <v>2173.4400000000023</v>
      </c>
      <c r="O130" s="5">
        <f t="shared" si="37"/>
        <v>3585401.4311011955</v>
      </c>
      <c r="P130" s="8">
        <f t="shared" si="43"/>
        <v>118.10811147544439</v>
      </c>
      <c r="Q130" s="29">
        <f t="shared" si="44"/>
        <v>-941.11604737178277</v>
      </c>
      <c r="R130" s="29">
        <f t="shared" si="45"/>
        <v>5287.9960473717874</v>
      </c>
    </row>
    <row r="131" spans="1:18" x14ac:dyDescent="0.3">
      <c r="A131">
        <f t="shared" si="38"/>
        <v>490000</v>
      </c>
      <c r="B131">
        <f t="shared" ref="B131:B162" si="46">$D$3*A131-$E$3</f>
        <v>482070</v>
      </c>
      <c r="C131">
        <f t="shared" ref="C131:C162" si="47">$D$4*A131-$E$4</f>
        <v>366750</v>
      </c>
      <c r="D131">
        <f t="shared" ref="D131:D162" si="48">$D$5*A131-$E$5</f>
        <v>490000</v>
      </c>
      <c r="E131">
        <f t="shared" ref="E131:E162" si="49">$D$6*A131-$E$6</f>
        <v>437976</v>
      </c>
      <c r="F131" s="5">
        <f t="shared" ref="F131:F162" si="50">$C$8*B131 + (1 - $C$8)*E131</f>
        <v>446353.86</v>
      </c>
      <c r="G131" s="5">
        <f t="shared" ref="G131:G162" si="51">$C$8*C131 + (1 - $C$8)*D131</f>
        <v>466582.5</v>
      </c>
      <c r="H131" s="5">
        <f t="shared" ref="H131:H162" si="52" xml:space="preserve"> $F$15*B131 + $F$16*C131 + $F$17*D131 + $F$18*E131 - $C$14</f>
        <v>468815.44</v>
      </c>
      <c r="I131" s="5">
        <f t="shared" si="39"/>
        <v>2232.9400000000023</v>
      </c>
      <c r="J131" s="5">
        <f t="shared" si="40"/>
        <v>44094</v>
      </c>
      <c r="K131" s="5">
        <f t="shared" si="41"/>
        <v>-71226</v>
      </c>
      <c r="L131" s="5">
        <f t="shared" si="42"/>
        <v>52024</v>
      </c>
      <c r="M131" s="5">
        <f t="shared" ref="M131:M162" si="53" xml:space="preserve"> E131 - D131 + $C$8*(D131 - C131) - $C$14</f>
        <v>-31106.5</v>
      </c>
      <c r="N131" s="5">
        <f t="shared" ref="N131:N162" si="54" xml:space="preserve"> J131*$F$15 + K131*$F$16 + L131*$F$17 + M131</f>
        <v>2232.9400000000023</v>
      </c>
      <c r="O131" s="5">
        <f t="shared" ref="O131:O162" si="55" xml:space="preserve"> J131*J131*$G$15 + K131*K131*$H$16 + L131*L131*$I$17 + 2*(J131*K131*$H$15 + J131*L131*$I$15 + K131*L131*$I$16)</f>
        <v>3657890.357953785</v>
      </c>
      <c r="P131" s="8">
        <f t="shared" si="43"/>
        <v>114.64758513241577</v>
      </c>
      <c r="Q131" s="29">
        <f t="shared" si="44"/>
        <v>-912.94323269643382</v>
      </c>
      <c r="R131" s="29">
        <f t="shared" si="45"/>
        <v>5378.8232326964389</v>
      </c>
    </row>
    <row r="132" spans="1:18" x14ac:dyDescent="0.3">
      <c r="A132">
        <f t="shared" si="38"/>
        <v>495000</v>
      </c>
      <c r="B132">
        <f t="shared" si="46"/>
        <v>487020</v>
      </c>
      <c r="C132">
        <f t="shared" si="47"/>
        <v>370500</v>
      </c>
      <c r="D132">
        <f t="shared" si="48"/>
        <v>495000</v>
      </c>
      <c r="E132">
        <f t="shared" si="49"/>
        <v>442476</v>
      </c>
      <c r="F132" s="5">
        <f t="shared" si="50"/>
        <v>450939.36</v>
      </c>
      <c r="G132" s="5">
        <f t="shared" si="51"/>
        <v>471345</v>
      </c>
      <c r="H132" s="5">
        <f t="shared" si="52"/>
        <v>473637.44</v>
      </c>
      <c r="I132" s="5">
        <f t="shared" si="39"/>
        <v>2292.4400000000023</v>
      </c>
      <c r="J132" s="5">
        <f t="shared" si="40"/>
        <v>44544</v>
      </c>
      <c r="K132" s="5">
        <f t="shared" si="41"/>
        <v>-71976</v>
      </c>
      <c r="L132" s="5">
        <f t="shared" si="42"/>
        <v>52524</v>
      </c>
      <c r="M132" s="5">
        <f t="shared" si="53"/>
        <v>-31369</v>
      </c>
      <c r="N132" s="5">
        <f t="shared" si="54"/>
        <v>2292.4400000000023</v>
      </c>
      <c r="O132" s="5">
        <f t="shared" si="55"/>
        <v>3731106.1055235057</v>
      </c>
      <c r="P132" s="8">
        <f t="shared" si="43"/>
        <v>111.33368191619195</v>
      </c>
      <c r="Q132" s="29">
        <f t="shared" si="44"/>
        <v>-884.77099399056715</v>
      </c>
      <c r="R132" s="29">
        <f t="shared" si="45"/>
        <v>5469.6509939905718</v>
      </c>
    </row>
    <row r="133" spans="1:18" x14ac:dyDescent="0.3">
      <c r="A133">
        <f t="shared" si="38"/>
        <v>500000</v>
      </c>
      <c r="B133">
        <f t="shared" si="46"/>
        <v>491970</v>
      </c>
      <c r="C133">
        <f t="shared" si="47"/>
        <v>374250</v>
      </c>
      <c r="D133">
        <f t="shared" si="48"/>
        <v>500000</v>
      </c>
      <c r="E133">
        <f t="shared" si="49"/>
        <v>446976</v>
      </c>
      <c r="F133" s="5">
        <f t="shared" si="50"/>
        <v>455524.86</v>
      </c>
      <c r="G133" s="5">
        <f t="shared" si="51"/>
        <v>476107.5</v>
      </c>
      <c r="H133" s="5">
        <f t="shared" si="52"/>
        <v>478459.44</v>
      </c>
      <c r="I133" s="5">
        <f t="shared" si="39"/>
        <v>2351.9400000000023</v>
      </c>
      <c r="J133" s="5">
        <f t="shared" si="40"/>
        <v>44994</v>
      </c>
      <c r="K133" s="5">
        <f t="shared" si="41"/>
        <v>-72726</v>
      </c>
      <c r="L133" s="5">
        <f t="shared" si="42"/>
        <v>53024</v>
      </c>
      <c r="M133" s="5">
        <f t="shared" si="53"/>
        <v>-31631.5</v>
      </c>
      <c r="N133" s="5">
        <f t="shared" si="54"/>
        <v>2351.9400000000023</v>
      </c>
      <c r="O133" s="5">
        <f t="shared" si="55"/>
        <v>3805048.6738103591</v>
      </c>
      <c r="P133" s="8">
        <f t="shared" si="43"/>
        <v>108.15890806978717</v>
      </c>
      <c r="Q133" s="29">
        <f t="shared" si="44"/>
        <v>-856.59931438310832</v>
      </c>
      <c r="R133" s="29">
        <f t="shared" si="45"/>
        <v>5560.479314383113</v>
      </c>
    </row>
    <row r="134" spans="1:18" x14ac:dyDescent="0.3">
      <c r="A134" s="9">
        <f t="shared" si="38"/>
        <v>505000</v>
      </c>
      <c r="B134" s="9">
        <f t="shared" si="46"/>
        <v>496920</v>
      </c>
      <c r="C134" s="9">
        <f t="shared" si="47"/>
        <v>378000</v>
      </c>
      <c r="D134" s="9">
        <f t="shared" si="48"/>
        <v>505000</v>
      </c>
      <c r="E134" s="9">
        <f t="shared" si="49"/>
        <v>451476</v>
      </c>
      <c r="F134" s="10">
        <f t="shared" si="50"/>
        <v>460110.36</v>
      </c>
      <c r="G134" s="10">
        <f t="shared" si="51"/>
        <v>480870</v>
      </c>
      <c r="H134" s="10">
        <f t="shared" si="52"/>
        <v>483281.44</v>
      </c>
      <c r="I134" s="10">
        <f t="shared" si="39"/>
        <v>2411.4400000000023</v>
      </c>
      <c r="J134" s="10">
        <f t="shared" si="40"/>
        <v>45444</v>
      </c>
      <c r="K134" s="10">
        <f t="shared" si="41"/>
        <v>-73476</v>
      </c>
      <c r="L134" s="10">
        <f t="shared" si="42"/>
        <v>53524</v>
      </c>
      <c r="M134" s="10">
        <f t="shared" si="53"/>
        <v>-31894</v>
      </c>
      <c r="N134" s="10">
        <f t="shared" si="54"/>
        <v>2411.4400000000023</v>
      </c>
      <c r="O134" s="10">
        <f t="shared" si="55"/>
        <v>3879718.0628143423</v>
      </c>
      <c r="P134" s="11">
        <f t="shared" si="43"/>
        <v>105.1162021616351</v>
      </c>
      <c r="Q134" s="29">
        <f t="shared" si="44"/>
        <v>-828.42817765523523</v>
      </c>
      <c r="R134" s="29">
        <f t="shared" si="45"/>
        <v>5651.3081776552399</v>
      </c>
    </row>
    <row r="135" spans="1:18" x14ac:dyDescent="0.3">
      <c r="A135">
        <f t="shared" si="38"/>
        <v>510000</v>
      </c>
      <c r="B135">
        <f t="shared" si="46"/>
        <v>501870</v>
      </c>
      <c r="C135">
        <f t="shared" si="47"/>
        <v>381750</v>
      </c>
      <c r="D135">
        <f t="shared" si="48"/>
        <v>510000</v>
      </c>
      <c r="E135">
        <f t="shared" si="49"/>
        <v>455976</v>
      </c>
      <c r="F135" s="5">
        <f t="shared" si="50"/>
        <v>464695.86</v>
      </c>
      <c r="G135" s="5">
        <f t="shared" si="51"/>
        <v>485632.5</v>
      </c>
      <c r="H135" s="5">
        <f t="shared" si="52"/>
        <v>488103.44</v>
      </c>
      <c r="I135" s="5">
        <f t="shared" si="39"/>
        <v>2470.9400000000023</v>
      </c>
      <c r="J135" s="5">
        <f t="shared" si="40"/>
        <v>45894</v>
      </c>
      <c r="K135" s="5">
        <f t="shared" si="41"/>
        <v>-74226</v>
      </c>
      <c r="L135" s="5">
        <f t="shared" si="42"/>
        <v>54024</v>
      </c>
      <c r="M135" s="5">
        <f t="shared" si="53"/>
        <v>-32156.5</v>
      </c>
      <c r="N135" s="5">
        <f t="shared" si="54"/>
        <v>2470.9400000000023</v>
      </c>
      <c r="O135" s="5">
        <f t="shared" si="55"/>
        <v>3955114.2725354582</v>
      </c>
      <c r="P135" s="8">
        <f t="shared" si="43"/>
        <v>102.1989082993955</v>
      </c>
      <c r="Q135" s="29">
        <f t="shared" si="44"/>
        <v>-800.25756820917604</v>
      </c>
      <c r="R135" s="29">
        <f t="shared" si="45"/>
        <v>5742.1375682091802</v>
      </c>
    </row>
    <row r="136" spans="1:18" x14ac:dyDescent="0.3">
      <c r="A136">
        <f t="shared" si="38"/>
        <v>515000</v>
      </c>
      <c r="B136">
        <f t="shared" si="46"/>
        <v>506820</v>
      </c>
      <c r="C136">
        <f t="shared" si="47"/>
        <v>385500</v>
      </c>
      <c r="D136">
        <f t="shared" si="48"/>
        <v>515000</v>
      </c>
      <c r="E136">
        <f t="shared" si="49"/>
        <v>460476</v>
      </c>
      <c r="F136" s="5">
        <f t="shared" si="50"/>
        <v>469281.36</v>
      </c>
      <c r="G136" s="5">
        <f t="shared" si="51"/>
        <v>490395</v>
      </c>
      <c r="H136" s="5">
        <f t="shared" si="52"/>
        <v>492925.44</v>
      </c>
      <c r="I136" s="5">
        <f t="shared" si="39"/>
        <v>2530.4400000000023</v>
      </c>
      <c r="J136" s="5">
        <f t="shared" si="40"/>
        <v>46344</v>
      </c>
      <c r="K136" s="5">
        <f t="shared" si="41"/>
        <v>-74976</v>
      </c>
      <c r="L136" s="5">
        <f t="shared" si="42"/>
        <v>54524</v>
      </c>
      <c r="M136" s="5">
        <f t="shared" si="53"/>
        <v>-32419</v>
      </c>
      <c r="N136" s="5">
        <f t="shared" si="54"/>
        <v>2530.4400000000023</v>
      </c>
      <c r="O136" s="5">
        <f t="shared" si="55"/>
        <v>4031237.3029737044</v>
      </c>
      <c r="P136" s="8">
        <f t="shared" si="43"/>
        <v>99.400751032118706</v>
      </c>
      <c r="Q136" s="29">
        <f t="shared" si="44"/>
        <v>-772.08747103876931</v>
      </c>
      <c r="R136" s="29">
        <f t="shared" si="45"/>
        <v>5832.9674710387735</v>
      </c>
    </row>
    <row r="137" spans="1:18" x14ac:dyDescent="0.3">
      <c r="A137">
        <f t="shared" si="38"/>
        <v>520000</v>
      </c>
      <c r="B137">
        <f t="shared" si="46"/>
        <v>511770</v>
      </c>
      <c r="C137">
        <f t="shared" si="47"/>
        <v>389250</v>
      </c>
      <c r="D137">
        <f t="shared" si="48"/>
        <v>520000</v>
      </c>
      <c r="E137">
        <f t="shared" si="49"/>
        <v>464976</v>
      </c>
      <c r="F137" s="5">
        <f t="shared" si="50"/>
        <v>473866.86</v>
      </c>
      <c r="G137" s="5">
        <f t="shared" si="51"/>
        <v>495157.5</v>
      </c>
      <c r="H137" s="5">
        <f t="shared" si="52"/>
        <v>497747.44</v>
      </c>
      <c r="I137" s="5">
        <f t="shared" si="39"/>
        <v>2589.9400000000023</v>
      </c>
      <c r="J137" s="5">
        <f t="shared" si="40"/>
        <v>46794</v>
      </c>
      <c r="K137" s="5">
        <f t="shared" si="41"/>
        <v>-75726</v>
      </c>
      <c r="L137" s="5">
        <f t="shared" si="42"/>
        <v>55024</v>
      </c>
      <c r="M137" s="5">
        <f t="shared" si="53"/>
        <v>-32681.5</v>
      </c>
      <c r="N137" s="5">
        <f t="shared" si="54"/>
        <v>2589.9400000000023</v>
      </c>
      <c r="O137" s="5">
        <f t="shared" si="55"/>
        <v>4108087.1541290842</v>
      </c>
      <c r="P137" s="8">
        <f t="shared" si="43"/>
        <v>96.715811842281937</v>
      </c>
      <c r="Q137" s="29">
        <f t="shared" si="44"/>
        <v>-743.91787170169755</v>
      </c>
      <c r="R137" s="29">
        <f t="shared" si="45"/>
        <v>5923.7978717017022</v>
      </c>
    </row>
    <row r="138" spans="1:18" x14ac:dyDescent="0.3">
      <c r="A138">
        <f t="shared" si="38"/>
        <v>525000</v>
      </c>
      <c r="B138">
        <f t="shared" si="46"/>
        <v>516720</v>
      </c>
      <c r="C138">
        <f t="shared" si="47"/>
        <v>393000</v>
      </c>
      <c r="D138">
        <f t="shared" si="48"/>
        <v>525000</v>
      </c>
      <c r="E138">
        <f t="shared" si="49"/>
        <v>469476</v>
      </c>
      <c r="F138" s="5">
        <f t="shared" si="50"/>
        <v>478452.36</v>
      </c>
      <c r="G138" s="5">
        <f t="shared" si="51"/>
        <v>499920</v>
      </c>
      <c r="H138" s="5">
        <f t="shared" si="52"/>
        <v>502569.44</v>
      </c>
      <c r="I138" s="5">
        <f t="shared" si="39"/>
        <v>2649.4400000000023</v>
      </c>
      <c r="J138" s="5">
        <f t="shared" si="40"/>
        <v>47244</v>
      </c>
      <c r="K138" s="5">
        <f t="shared" si="41"/>
        <v>-76476</v>
      </c>
      <c r="L138" s="5">
        <f t="shared" si="42"/>
        <v>55524</v>
      </c>
      <c r="M138" s="5">
        <f t="shared" si="53"/>
        <v>-32944</v>
      </c>
      <c r="N138" s="5">
        <f t="shared" si="54"/>
        <v>2649.4400000000023</v>
      </c>
      <c r="O138" s="5">
        <f t="shared" si="55"/>
        <v>4185663.8260015938</v>
      </c>
      <c r="P138" s="8">
        <f t="shared" si="43"/>
        <v>94.13850713302628</v>
      </c>
      <c r="Q138" s="29">
        <f t="shared" si="44"/>
        <v>-715.74875629325561</v>
      </c>
      <c r="R138" s="29">
        <f t="shared" si="45"/>
        <v>6014.6287562932603</v>
      </c>
    </row>
    <row r="139" spans="1:18" x14ac:dyDescent="0.3">
      <c r="A139">
        <f t="shared" si="38"/>
        <v>530000</v>
      </c>
      <c r="B139">
        <f t="shared" si="46"/>
        <v>521670</v>
      </c>
      <c r="C139">
        <f t="shared" si="47"/>
        <v>396750</v>
      </c>
      <c r="D139">
        <f t="shared" si="48"/>
        <v>530000</v>
      </c>
      <c r="E139">
        <f t="shared" si="49"/>
        <v>473976</v>
      </c>
      <c r="F139" s="5">
        <f t="shared" si="50"/>
        <v>483037.86</v>
      </c>
      <c r="G139" s="5">
        <f t="shared" si="51"/>
        <v>504682.5</v>
      </c>
      <c r="H139" s="5">
        <f t="shared" si="52"/>
        <v>507391.44</v>
      </c>
      <c r="I139" s="5">
        <f t="shared" si="39"/>
        <v>2708.9400000000023</v>
      </c>
      <c r="J139" s="5">
        <f t="shared" si="40"/>
        <v>47694</v>
      </c>
      <c r="K139" s="5">
        <f t="shared" si="41"/>
        <v>-77226</v>
      </c>
      <c r="L139" s="5">
        <f t="shared" si="42"/>
        <v>56024</v>
      </c>
      <c r="M139" s="5">
        <f t="shared" si="53"/>
        <v>-33206.5</v>
      </c>
      <c r="N139" s="5">
        <f t="shared" si="54"/>
        <v>2708.9400000000023</v>
      </c>
      <c r="O139" s="5">
        <f t="shared" si="55"/>
        <v>4263967.3185912352</v>
      </c>
      <c r="P139" s="8">
        <f t="shared" si="43"/>
        <v>91.663567619976561</v>
      </c>
      <c r="Q139" s="29">
        <f t="shared" si="44"/>
        <v>-687.58011142158011</v>
      </c>
      <c r="R139" s="29">
        <f t="shared" si="45"/>
        <v>6105.4601114215848</v>
      </c>
    </row>
    <row r="140" spans="1:18" x14ac:dyDescent="0.3">
      <c r="A140">
        <f t="shared" si="38"/>
        <v>535000</v>
      </c>
      <c r="B140">
        <f t="shared" si="46"/>
        <v>526620</v>
      </c>
      <c r="C140">
        <f t="shared" si="47"/>
        <v>400500</v>
      </c>
      <c r="D140">
        <f t="shared" si="48"/>
        <v>535000</v>
      </c>
      <c r="E140">
        <f t="shared" si="49"/>
        <v>478476</v>
      </c>
      <c r="F140" s="5">
        <f t="shared" si="50"/>
        <v>487623.36</v>
      </c>
      <c r="G140" s="5">
        <f t="shared" si="51"/>
        <v>509445</v>
      </c>
      <c r="H140" s="5">
        <f t="shared" si="52"/>
        <v>512213.44</v>
      </c>
      <c r="I140" s="5">
        <f t="shared" si="39"/>
        <v>2768.4400000000023</v>
      </c>
      <c r="J140" s="5">
        <f t="shared" si="40"/>
        <v>48144</v>
      </c>
      <c r="K140" s="5">
        <f t="shared" si="41"/>
        <v>-77976</v>
      </c>
      <c r="L140" s="5">
        <f t="shared" si="42"/>
        <v>56524</v>
      </c>
      <c r="M140" s="5">
        <f t="shared" si="53"/>
        <v>-33469</v>
      </c>
      <c r="N140" s="5">
        <f t="shared" si="54"/>
        <v>2768.4400000000023</v>
      </c>
      <c r="O140" s="5">
        <f t="shared" si="55"/>
        <v>4342997.6318980074</v>
      </c>
      <c r="P140" s="8">
        <f t="shared" si="43"/>
        <v>89.286019041224506</v>
      </c>
      <c r="Q140" s="29">
        <f t="shared" si="44"/>
        <v>-659.41192418422725</v>
      </c>
      <c r="R140" s="29">
        <f t="shared" si="45"/>
        <v>6196.2919241842319</v>
      </c>
    </row>
    <row r="141" spans="1:18" x14ac:dyDescent="0.3">
      <c r="A141">
        <f t="shared" si="38"/>
        <v>540000</v>
      </c>
      <c r="B141">
        <f t="shared" si="46"/>
        <v>531570</v>
      </c>
      <c r="C141">
        <f t="shared" si="47"/>
        <v>404250</v>
      </c>
      <c r="D141">
        <f t="shared" si="48"/>
        <v>540000</v>
      </c>
      <c r="E141">
        <f t="shared" si="49"/>
        <v>482976</v>
      </c>
      <c r="F141" s="5">
        <f t="shared" si="50"/>
        <v>492208.86</v>
      </c>
      <c r="G141" s="5">
        <f t="shared" si="51"/>
        <v>514207.5</v>
      </c>
      <c r="H141" s="5">
        <f t="shared" si="52"/>
        <v>517035.44</v>
      </c>
      <c r="I141" s="5">
        <f t="shared" si="39"/>
        <v>2827.9400000000023</v>
      </c>
      <c r="J141" s="5">
        <f t="shared" si="40"/>
        <v>48594</v>
      </c>
      <c r="K141" s="5">
        <f t="shared" si="41"/>
        <v>-78726</v>
      </c>
      <c r="L141" s="5">
        <f t="shared" si="42"/>
        <v>57024</v>
      </c>
      <c r="M141" s="5">
        <f t="shared" si="53"/>
        <v>-33731.5</v>
      </c>
      <c r="N141" s="5">
        <f t="shared" si="54"/>
        <v>2827.9400000000023</v>
      </c>
      <c r="O141" s="5">
        <f t="shared" si="55"/>
        <v>4422754.7659219122</v>
      </c>
      <c r="P141" s="8">
        <f t="shared" si="43"/>
        <v>87.001164103317507</v>
      </c>
      <c r="Q141" s="29">
        <f t="shared" si="44"/>
        <v>-631.24418214602883</v>
      </c>
      <c r="R141" s="29">
        <f t="shared" si="45"/>
        <v>6287.1241821460335</v>
      </c>
    </row>
    <row r="142" spans="1:18" x14ac:dyDescent="0.3">
      <c r="A142">
        <f t="shared" si="38"/>
        <v>545000</v>
      </c>
      <c r="B142">
        <f t="shared" si="46"/>
        <v>536520</v>
      </c>
      <c r="C142">
        <f t="shared" si="47"/>
        <v>408000</v>
      </c>
      <c r="D142">
        <f t="shared" si="48"/>
        <v>545000</v>
      </c>
      <c r="E142">
        <f t="shared" si="49"/>
        <v>487476</v>
      </c>
      <c r="F142" s="5">
        <f t="shared" si="50"/>
        <v>496794.36</v>
      </c>
      <c r="G142" s="5">
        <f t="shared" si="51"/>
        <v>518970</v>
      </c>
      <c r="H142" s="5">
        <f t="shared" si="52"/>
        <v>521857.43999999994</v>
      </c>
      <c r="I142" s="5">
        <f t="shared" si="39"/>
        <v>2887.4399999999441</v>
      </c>
      <c r="J142" s="5">
        <f t="shared" si="40"/>
        <v>49044</v>
      </c>
      <c r="K142" s="5">
        <f t="shared" si="41"/>
        <v>-79476</v>
      </c>
      <c r="L142" s="5">
        <f t="shared" si="42"/>
        <v>57524</v>
      </c>
      <c r="M142" s="5">
        <f t="shared" si="53"/>
        <v>-33994</v>
      </c>
      <c r="N142" s="5">
        <f t="shared" si="54"/>
        <v>2887.4400000000023</v>
      </c>
      <c r="O142" s="5">
        <f t="shared" si="55"/>
        <v>4503238.7206629477</v>
      </c>
      <c r="P142" s="8">
        <f t="shared" si="43"/>
        <v>84.804565585365197</v>
      </c>
      <c r="Q142" s="29">
        <f t="shared" si="44"/>
        <v>-603.07687331813577</v>
      </c>
      <c r="R142" s="29">
        <f t="shared" si="45"/>
        <v>6377.9568733181404</v>
      </c>
    </row>
    <row r="143" spans="1:18" x14ac:dyDescent="0.3">
      <c r="A143">
        <f t="shared" si="38"/>
        <v>550000</v>
      </c>
      <c r="B143">
        <f t="shared" si="46"/>
        <v>541470</v>
      </c>
      <c r="C143">
        <f t="shared" si="47"/>
        <v>411750</v>
      </c>
      <c r="D143">
        <f t="shared" si="48"/>
        <v>550000</v>
      </c>
      <c r="E143">
        <f t="shared" si="49"/>
        <v>491976</v>
      </c>
      <c r="F143" s="5">
        <f t="shared" si="50"/>
        <v>501379.86</v>
      </c>
      <c r="G143" s="5">
        <f t="shared" si="51"/>
        <v>523732.50000000006</v>
      </c>
      <c r="H143" s="5">
        <f t="shared" si="52"/>
        <v>526679.44000000006</v>
      </c>
      <c r="I143" s="5">
        <f t="shared" si="39"/>
        <v>2946.9400000000023</v>
      </c>
      <c r="J143" s="5">
        <f t="shared" si="40"/>
        <v>49494</v>
      </c>
      <c r="K143" s="5">
        <f t="shared" si="41"/>
        <v>-80226</v>
      </c>
      <c r="L143" s="5">
        <f t="shared" si="42"/>
        <v>58024</v>
      </c>
      <c r="M143" s="5">
        <f t="shared" si="53"/>
        <v>-34256.5</v>
      </c>
      <c r="N143" s="5">
        <f t="shared" si="54"/>
        <v>2946.9400000000023</v>
      </c>
      <c r="O143" s="5">
        <f t="shared" si="55"/>
        <v>4584449.496121116</v>
      </c>
      <c r="P143" s="8">
        <f t="shared" si="43"/>
        <v>82.69203052759002</v>
      </c>
      <c r="Q143" s="29">
        <f t="shared" si="44"/>
        <v>-574.90998613817601</v>
      </c>
      <c r="R143" s="29">
        <f t="shared" si="45"/>
        <v>6468.7899861381811</v>
      </c>
    </row>
    <row r="144" spans="1:18" x14ac:dyDescent="0.3">
      <c r="A144">
        <f t="shared" si="38"/>
        <v>555000</v>
      </c>
      <c r="B144">
        <f t="shared" si="46"/>
        <v>546420</v>
      </c>
      <c r="C144">
        <f t="shared" si="47"/>
        <v>415500</v>
      </c>
      <c r="D144">
        <f t="shared" si="48"/>
        <v>555000</v>
      </c>
      <c r="E144">
        <f t="shared" si="49"/>
        <v>496476</v>
      </c>
      <c r="F144" s="5">
        <f t="shared" si="50"/>
        <v>505965.36</v>
      </c>
      <c r="G144" s="5">
        <f t="shared" si="51"/>
        <v>528495</v>
      </c>
      <c r="H144" s="5">
        <f t="shared" si="52"/>
        <v>531501.44000000006</v>
      </c>
      <c r="I144" s="5">
        <f t="shared" si="39"/>
        <v>3006.4400000000605</v>
      </c>
      <c r="J144" s="5">
        <f t="shared" si="40"/>
        <v>49944</v>
      </c>
      <c r="K144" s="5">
        <f t="shared" si="41"/>
        <v>-80976</v>
      </c>
      <c r="L144" s="5">
        <f t="shared" si="42"/>
        <v>58524</v>
      </c>
      <c r="M144" s="5">
        <f t="shared" si="53"/>
        <v>-34519</v>
      </c>
      <c r="N144" s="5">
        <f t="shared" si="54"/>
        <v>3006.4400000000023</v>
      </c>
      <c r="O144" s="5">
        <f t="shared" si="55"/>
        <v>4666387.092296415</v>
      </c>
      <c r="P144" s="8">
        <f t="shared" si="43"/>
        <v>80.659595434781721</v>
      </c>
      <c r="Q144" s="29">
        <f t="shared" si="44"/>
        <v>-546.74350945147035</v>
      </c>
      <c r="R144" s="29">
        <f t="shared" si="45"/>
        <v>6559.623509451475</v>
      </c>
    </row>
    <row r="145" spans="1:18" x14ac:dyDescent="0.3">
      <c r="A145">
        <f t="shared" si="38"/>
        <v>560000</v>
      </c>
      <c r="B145">
        <f t="shared" si="46"/>
        <v>551370</v>
      </c>
      <c r="C145">
        <f t="shared" si="47"/>
        <v>419250</v>
      </c>
      <c r="D145">
        <f t="shared" si="48"/>
        <v>560000</v>
      </c>
      <c r="E145">
        <f t="shared" si="49"/>
        <v>500976</v>
      </c>
      <c r="F145" s="5">
        <f t="shared" si="50"/>
        <v>510550.86</v>
      </c>
      <c r="G145" s="5">
        <f t="shared" si="51"/>
        <v>533257.5</v>
      </c>
      <c r="H145" s="5">
        <f t="shared" si="52"/>
        <v>536323.44000000006</v>
      </c>
      <c r="I145" s="5">
        <f t="shared" si="39"/>
        <v>3065.9400000000605</v>
      </c>
      <c r="J145" s="5">
        <f t="shared" si="40"/>
        <v>50394</v>
      </c>
      <c r="K145" s="5">
        <f t="shared" si="41"/>
        <v>-81726</v>
      </c>
      <c r="L145" s="5">
        <f t="shared" si="42"/>
        <v>59024</v>
      </c>
      <c r="M145" s="5">
        <f t="shared" si="53"/>
        <v>-34781.5</v>
      </c>
      <c r="N145" s="5">
        <f t="shared" si="54"/>
        <v>3065.9400000000023</v>
      </c>
      <c r="O145" s="5">
        <f t="shared" si="55"/>
        <v>4749051.5091888448</v>
      </c>
      <c r="P145" s="8">
        <f t="shared" si="43"/>
        <v>78.703512429133269</v>
      </c>
      <c r="Q145" s="29">
        <f t="shared" si="44"/>
        <v>-518.57743249322129</v>
      </c>
      <c r="R145" s="29">
        <f t="shared" si="45"/>
        <v>6650.4574324932255</v>
      </c>
    </row>
    <row r="146" spans="1:18" x14ac:dyDescent="0.3">
      <c r="A146">
        <f t="shared" si="38"/>
        <v>565000</v>
      </c>
      <c r="B146">
        <f t="shared" si="46"/>
        <v>556320</v>
      </c>
      <c r="C146">
        <f t="shared" si="47"/>
        <v>423000</v>
      </c>
      <c r="D146">
        <f t="shared" si="48"/>
        <v>565000</v>
      </c>
      <c r="E146">
        <f t="shared" si="49"/>
        <v>505476</v>
      </c>
      <c r="F146" s="5">
        <f t="shared" si="50"/>
        <v>515136.36000000004</v>
      </c>
      <c r="G146" s="5">
        <f t="shared" si="51"/>
        <v>538020</v>
      </c>
      <c r="H146" s="5">
        <f t="shared" si="52"/>
        <v>541145.44000000006</v>
      </c>
      <c r="I146" s="5">
        <f t="shared" si="39"/>
        <v>3125.4400000000605</v>
      </c>
      <c r="J146" s="5">
        <f t="shared" si="40"/>
        <v>50844</v>
      </c>
      <c r="K146" s="5">
        <f t="shared" si="41"/>
        <v>-82476</v>
      </c>
      <c r="L146" s="5">
        <f t="shared" si="42"/>
        <v>59524</v>
      </c>
      <c r="M146" s="5">
        <f t="shared" si="53"/>
        <v>-35044</v>
      </c>
      <c r="N146" s="5">
        <f t="shared" si="54"/>
        <v>3125.4400000000023</v>
      </c>
      <c r="O146" s="5">
        <f t="shared" si="55"/>
        <v>4832442.7467984073</v>
      </c>
      <c r="P146" s="8">
        <f t="shared" si="43"/>
        <v>76.820236290822265</v>
      </c>
      <c r="Q146" s="29">
        <f t="shared" si="44"/>
        <v>-490.41174487163698</v>
      </c>
      <c r="R146" s="29">
        <f t="shared" si="45"/>
        <v>6741.2917448716416</v>
      </c>
    </row>
    <row r="147" spans="1:18" x14ac:dyDescent="0.3">
      <c r="A147">
        <f t="shared" si="38"/>
        <v>570000</v>
      </c>
      <c r="B147">
        <f t="shared" si="46"/>
        <v>561270</v>
      </c>
      <c r="C147">
        <f t="shared" si="47"/>
        <v>426750</v>
      </c>
      <c r="D147">
        <f t="shared" si="48"/>
        <v>570000</v>
      </c>
      <c r="E147">
        <f t="shared" si="49"/>
        <v>509976</v>
      </c>
      <c r="F147" s="5">
        <f t="shared" si="50"/>
        <v>519721.86000000004</v>
      </c>
      <c r="G147" s="5">
        <f t="shared" si="51"/>
        <v>542782.5</v>
      </c>
      <c r="H147" s="5">
        <f t="shared" si="52"/>
        <v>545967.44000000006</v>
      </c>
      <c r="I147" s="5">
        <f t="shared" si="39"/>
        <v>3184.9400000000605</v>
      </c>
      <c r="J147" s="5">
        <f t="shared" si="40"/>
        <v>51294</v>
      </c>
      <c r="K147" s="5">
        <f t="shared" si="41"/>
        <v>-83226</v>
      </c>
      <c r="L147" s="5">
        <f t="shared" si="42"/>
        <v>60024</v>
      </c>
      <c r="M147" s="5">
        <f t="shared" si="53"/>
        <v>-35306.5</v>
      </c>
      <c r="N147" s="5">
        <f t="shared" si="54"/>
        <v>3184.9400000000023</v>
      </c>
      <c r="O147" s="5">
        <f t="shared" si="55"/>
        <v>4916560.8051250996</v>
      </c>
      <c r="P147" s="8">
        <f t="shared" si="43"/>
        <v>75.006412328422272</v>
      </c>
      <c r="Q147" s="29">
        <f t="shared" si="44"/>
        <v>-462.24643655191539</v>
      </c>
      <c r="R147" s="29">
        <f t="shared" si="45"/>
        <v>6832.1264365519201</v>
      </c>
    </row>
    <row r="148" spans="1:18" x14ac:dyDescent="0.3">
      <c r="A148">
        <f t="shared" si="38"/>
        <v>575000</v>
      </c>
      <c r="B148">
        <f t="shared" si="46"/>
        <v>566220</v>
      </c>
      <c r="C148">
        <f t="shared" si="47"/>
        <v>430500</v>
      </c>
      <c r="D148">
        <f t="shared" si="48"/>
        <v>575000</v>
      </c>
      <c r="E148">
        <f t="shared" si="49"/>
        <v>514476</v>
      </c>
      <c r="F148" s="5">
        <f t="shared" si="50"/>
        <v>524307.3600000001</v>
      </c>
      <c r="G148" s="5">
        <f t="shared" si="51"/>
        <v>547545</v>
      </c>
      <c r="H148" s="5">
        <f t="shared" si="52"/>
        <v>550789.44000000006</v>
      </c>
      <c r="I148" s="5">
        <f t="shared" si="39"/>
        <v>3244.4400000000605</v>
      </c>
      <c r="J148" s="5">
        <f t="shared" si="40"/>
        <v>51744</v>
      </c>
      <c r="K148" s="5">
        <f t="shared" si="41"/>
        <v>-83976</v>
      </c>
      <c r="L148" s="5">
        <f t="shared" si="42"/>
        <v>60524</v>
      </c>
      <c r="M148" s="5">
        <f t="shared" si="53"/>
        <v>-35569</v>
      </c>
      <c r="N148" s="5">
        <f t="shared" si="54"/>
        <v>3244.4400000000023</v>
      </c>
      <c r="O148" s="5">
        <f t="shared" si="55"/>
        <v>5001405.6841689246</v>
      </c>
      <c r="P148" s="8">
        <f t="shared" si="43"/>
        <v>73.258865024814042</v>
      </c>
      <c r="Q148" s="29">
        <f t="shared" si="44"/>
        <v>-434.0814978410549</v>
      </c>
      <c r="R148" s="29">
        <f t="shared" si="45"/>
        <v>6922.9614978410591</v>
      </c>
    </row>
    <row r="149" spans="1:18" x14ac:dyDescent="0.3">
      <c r="A149">
        <f t="shared" si="38"/>
        <v>580000</v>
      </c>
      <c r="B149">
        <f t="shared" si="46"/>
        <v>571170</v>
      </c>
      <c r="C149">
        <f t="shared" si="47"/>
        <v>434250</v>
      </c>
      <c r="D149">
        <f t="shared" si="48"/>
        <v>580000</v>
      </c>
      <c r="E149">
        <f t="shared" si="49"/>
        <v>518976</v>
      </c>
      <c r="F149" s="5">
        <f t="shared" si="50"/>
        <v>528892.8600000001</v>
      </c>
      <c r="G149" s="5">
        <f t="shared" si="51"/>
        <v>552307.5</v>
      </c>
      <c r="H149" s="5">
        <f t="shared" si="52"/>
        <v>555611.44000000006</v>
      </c>
      <c r="I149" s="5">
        <f t="shared" si="39"/>
        <v>3303.9400000000605</v>
      </c>
      <c r="J149" s="5">
        <f t="shared" si="40"/>
        <v>52194</v>
      </c>
      <c r="K149" s="5">
        <f t="shared" si="41"/>
        <v>-84726</v>
      </c>
      <c r="L149" s="5">
        <f t="shared" si="42"/>
        <v>61024</v>
      </c>
      <c r="M149" s="5">
        <f t="shared" si="53"/>
        <v>-35831.5</v>
      </c>
      <c r="N149" s="5">
        <f t="shared" si="54"/>
        <v>3303.9400000000023</v>
      </c>
      <c r="O149" s="5">
        <f t="shared" si="55"/>
        <v>5086977.3839298803</v>
      </c>
      <c r="P149" s="8">
        <f t="shared" si="43"/>
        <v>71.574587407653809</v>
      </c>
      <c r="Q149" s="29">
        <f t="shared" si="44"/>
        <v>-405.9169193734233</v>
      </c>
      <c r="R149" s="29">
        <f t="shared" si="45"/>
        <v>7013.796919373428</v>
      </c>
    </row>
    <row r="150" spans="1:18" x14ac:dyDescent="0.3">
      <c r="A150">
        <f t="shared" si="38"/>
        <v>585000</v>
      </c>
      <c r="B150">
        <f t="shared" si="46"/>
        <v>576120</v>
      </c>
      <c r="C150">
        <f t="shared" si="47"/>
        <v>438000</v>
      </c>
      <c r="D150">
        <f t="shared" si="48"/>
        <v>585000</v>
      </c>
      <c r="E150">
        <f t="shared" si="49"/>
        <v>523476</v>
      </c>
      <c r="F150" s="5">
        <f t="shared" si="50"/>
        <v>533478.3600000001</v>
      </c>
      <c r="G150" s="5">
        <f t="shared" si="51"/>
        <v>557070</v>
      </c>
      <c r="H150" s="5">
        <f t="shared" si="52"/>
        <v>560433.44000000006</v>
      </c>
      <c r="I150" s="5">
        <f t="shared" si="39"/>
        <v>3363.4400000000605</v>
      </c>
      <c r="J150" s="5">
        <f t="shared" si="40"/>
        <v>52644</v>
      </c>
      <c r="K150" s="5">
        <f t="shared" si="41"/>
        <v>-85476</v>
      </c>
      <c r="L150" s="5">
        <f t="shared" si="42"/>
        <v>61524</v>
      </c>
      <c r="M150" s="5">
        <f t="shared" si="53"/>
        <v>-36094</v>
      </c>
      <c r="N150" s="5">
        <f t="shared" si="54"/>
        <v>3363.4400000000023</v>
      </c>
      <c r="O150" s="5">
        <f t="shared" si="55"/>
        <v>5173275.9044079678</v>
      </c>
      <c r="P150" s="8">
        <f t="shared" si="43"/>
        <v>69.9507310967021</v>
      </c>
      <c r="Q150" s="29">
        <f t="shared" si="44"/>
        <v>-377.75269209706357</v>
      </c>
      <c r="R150" s="29">
        <f t="shared" si="45"/>
        <v>7104.6326920970678</v>
      </c>
    </row>
    <row r="151" spans="1:18" x14ac:dyDescent="0.3">
      <c r="A151">
        <f t="shared" si="38"/>
        <v>590000</v>
      </c>
      <c r="B151">
        <f t="shared" si="46"/>
        <v>581070</v>
      </c>
      <c r="C151">
        <f t="shared" si="47"/>
        <v>441750</v>
      </c>
      <c r="D151">
        <f t="shared" si="48"/>
        <v>590000</v>
      </c>
      <c r="E151">
        <f t="shared" si="49"/>
        <v>527976</v>
      </c>
      <c r="F151" s="5">
        <f t="shared" si="50"/>
        <v>538063.8600000001</v>
      </c>
      <c r="G151" s="5">
        <f t="shared" si="51"/>
        <v>561832.5</v>
      </c>
      <c r="H151" s="5">
        <f t="shared" si="52"/>
        <v>565255.44000000006</v>
      </c>
      <c r="I151" s="5">
        <f t="shared" si="39"/>
        <v>3422.9400000000605</v>
      </c>
      <c r="J151" s="5">
        <f t="shared" si="40"/>
        <v>53094</v>
      </c>
      <c r="K151" s="5">
        <f t="shared" si="41"/>
        <v>-86226</v>
      </c>
      <c r="L151" s="5">
        <f t="shared" si="42"/>
        <v>62024</v>
      </c>
      <c r="M151" s="5">
        <f t="shared" si="53"/>
        <v>-36356.5</v>
      </c>
      <c r="N151" s="5">
        <f t="shared" si="54"/>
        <v>3422.9400000000023</v>
      </c>
      <c r="O151" s="5">
        <f t="shared" si="55"/>
        <v>5260301.245603187</v>
      </c>
      <c r="P151" s="8">
        <f t="shared" si="43"/>
        <v>68.384596983371267</v>
      </c>
      <c r="Q151" s="29">
        <f t="shared" si="44"/>
        <v>-349.58880726067127</v>
      </c>
      <c r="R151" s="29">
        <f t="shared" si="45"/>
        <v>7195.4688072606759</v>
      </c>
    </row>
    <row r="152" spans="1:18" x14ac:dyDescent="0.3">
      <c r="A152">
        <f t="shared" si="38"/>
        <v>595000</v>
      </c>
      <c r="B152">
        <f t="shared" si="46"/>
        <v>586020</v>
      </c>
      <c r="C152">
        <f t="shared" si="47"/>
        <v>445500</v>
      </c>
      <c r="D152">
        <f t="shared" si="48"/>
        <v>595000</v>
      </c>
      <c r="E152">
        <f t="shared" si="49"/>
        <v>532476</v>
      </c>
      <c r="F152" s="5">
        <f t="shared" si="50"/>
        <v>542649.3600000001</v>
      </c>
      <c r="G152" s="5">
        <f t="shared" si="51"/>
        <v>566595</v>
      </c>
      <c r="H152" s="5">
        <f t="shared" si="52"/>
        <v>570077.44000000006</v>
      </c>
      <c r="I152" s="5">
        <f t="shared" si="39"/>
        <v>3482.4400000000605</v>
      </c>
      <c r="J152" s="5">
        <f t="shared" si="40"/>
        <v>53544</v>
      </c>
      <c r="K152" s="5">
        <f t="shared" si="41"/>
        <v>-86976</v>
      </c>
      <c r="L152" s="5">
        <f t="shared" si="42"/>
        <v>62524</v>
      </c>
      <c r="M152" s="5">
        <f t="shared" si="53"/>
        <v>-36619</v>
      </c>
      <c r="N152" s="5">
        <f t="shared" si="54"/>
        <v>3482.4400000000023</v>
      </c>
      <c r="O152" s="5">
        <f t="shared" si="55"/>
        <v>5348053.4075155379</v>
      </c>
      <c r="P152" s="8">
        <f t="shared" si="43"/>
        <v>66.873626500751072</v>
      </c>
      <c r="Q152" s="29">
        <f t="shared" si="44"/>
        <v>-321.42525640121812</v>
      </c>
      <c r="R152" s="29">
        <f t="shared" si="45"/>
        <v>7286.3052564012232</v>
      </c>
    </row>
    <row r="153" spans="1:18" x14ac:dyDescent="0.3">
      <c r="A153">
        <f t="shared" si="38"/>
        <v>600000</v>
      </c>
      <c r="B153">
        <f t="shared" si="46"/>
        <v>590970</v>
      </c>
      <c r="C153">
        <f t="shared" si="47"/>
        <v>449250</v>
      </c>
      <c r="D153">
        <f t="shared" si="48"/>
        <v>600000</v>
      </c>
      <c r="E153">
        <f t="shared" si="49"/>
        <v>536976</v>
      </c>
      <c r="F153" s="5">
        <f t="shared" si="50"/>
        <v>547234.8600000001</v>
      </c>
      <c r="G153" s="5">
        <f t="shared" si="51"/>
        <v>571357.5</v>
      </c>
      <c r="H153" s="5">
        <f t="shared" si="52"/>
        <v>574899.44000000006</v>
      </c>
      <c r="I153" s="5">
        <f t="shared" si="39"/>
        <v>3541.9400000000605</v>
      </c>
      <c r="J153" s="5">
        <f t="shared" si="40"/>
        <v>53994</v>
      </c>
      <c r="K153" s="5">
        <f t="shared" si="41"/>
        <v>-87726</v>
      </c>
      <c r="L153" s="5">
        <f t="shared" si="42"/>
        <v>63024</v>
      </c>
      <c r="M153" s="5">
        <f t="shared" si="53"/>
        <v>-36881.5</v>
      </c>
      <c r="N153" s="5">
        <f t="shared" si="54"/>
        <v>3541.9400000000023</v>
      </c>
      <c r="O153" s="5">
        <f t="shared" si="55"/>
        <v>5436532.3901450206</v>
      </c>
      <c r="P153" s="8">
        <f t="shared" si="43"/>
        <v>65.41539344509664</v>
      </c>
      <c r="Q153" s="29">
        <f t="shared" si="44"/>
        <v>-293.26203133218542</v>
      </c>
      <c r="R153" s="29">
        <f t="shared" si="45"/>
        <v>7377.1420313321905</v>
      </c>
    </row>
    <row r="154" spans="1:18" x14ac:dyDescent="0.3">
      <c r="A154">
        <f t="shared" si="38"/>
        <v>605000</v>
      </c>
      <c r="B154">
        <f t="shared" si="46"/>
        <v>595920</v>
      </c>
      <c r="C154">
        <f t="shared" si="47"/>
        <v>453000</v>
      </c>
      <c r="D154">
        <f t="shared" si="48"/>
        <v>605000</v>
      </c>
      <c r="E154">
        <f t="shared" si="49"/>
        <v>541476</v>
      </c>
      <c r="F154" s="5">
        <f t="shared" si="50"/>
        <v>551820.3600000001</v>
      </c>
      <c r="G154" s="5">
        <f t="shared" si="51"/>
        <v>576120</v>
      </c>
      <c r="H154" s="5">
        <f t="shared" si="52"/>
        <v>579721.44000000006</v>
      </c>
      <c r="I154" s="5">
        <f t="shared" si="39"/>
        <v>3601.4400000000605</v>
      </c>
      <c r="J154" s="5">
        <f t="shared" si="40"/>
        <v>54444</v>
      </c>
      <c r="K154" s="5">
        <f t="shared" si="41"/>
        <v>-88476</v>
      </c>
      <c r="L154" s="5">
        <f t="shared" si="42"/>
        <v>63524</v>
      </c>
      <c r="M154" s="5">
        <f t="shared" si="53"/>
        <v>-37144</v>
      </c>
      <c r="N154" s="5">
        <f t="shared" si="54"/>
        <v>3601.4400000000023</v>
      </c>
      <c r="O154" s="5">
        <f t="shared" si="55"/>
        <v>5525738.193491634</v>
      </c>
      <c r="P154" s="8">
        <f t="shared" si="43"/>
        <v>64.007596312341235</v>
      </c>
      <c r="Q154" s="29">
        <f t="shared" si="44"/>
        <v>-265.09912413236452</v>
      </c>
      <c r="R154" s="29">
        <f t="shared" si="45"/>
        <v>7467.9791241323692</v>
      </c>
    </row>
    <row r="155" spans="1:18" x14ac:dyDescent="0.3">
      <c r="A155">
        <f t="shared" si="38"/>
        <v>610000</v>
      </c>
      <c r="B155">
        <f t="shared" si="46"/>
        <v>600870</v>
      </c>
      <c r="C155">
        <f t="shared" si="47"/>
        <v>456750</v>
      </c>
      <c r="D155">
        <f t="shared" si="48"/>
        <v>610000</v>
      </c>
      <c r="E155">
        <f t="shared" si="49"/>
        <v>545976</v>
      </c>
      <c r="F155" s="5">
        <f t="shared" si="50"/>
        <v>556405.8600000001</v>
      </c>
      <c r="G155" s="5">
        <f t="shared" si="51"/>
        <v>580882.5</v>
      </c>
      <c r="H155" s="5">
        <f t="shared" si="52"/>
        <v>584543.44000000006</v>
      </c>
      <c r="I155" s="5">
        <f t="shared" si="39"/>
        <v>3660.9400000000605</v>
      </c>
      <c r="J155" s="5">
        <f t="shared" si="40"/>
        <v>54894</v>
      </c>
      <c r="K155" s="5">
        <f t="shared" si="41"/>
        <v>-89226</v>
      </c>
      <c r="L155" s="5">
        <f t="shared" si="42"/>
        <v>64024</v>
      </c>
      <c r="M155" s="5">
        <f t="shared" si="53"/>
        <v>-37406.5</v>
      </c>
      <c r="N155" s="5">
        <f t="shared" si="54"/>
        <v>3660.9400000000023</v>
      </c>
      <c r="O155" s="5">
        <f t="shared" si="55"/>
        <v>5615670.8175553782</v>
      </c>
      <c r="P155" s="8">
        <f t="shared" si="43"/>
        <v>62.648051115603238</v>
      </c>
      <c r="Q155" s="29">
        <f t="shared" si="44"/>
        <v>-236.9365271351985</v>
      </c>
      <c r="R155" s="29">
        <f t="shared" si="45"/>
        <v>7558.8165271352027</v>
      </c>
    </row>
    <row r="156" spans="1:18" x14ac:dyDescent="0.3">
      <c r="A156">
        <f t="shared" si="38"/>
        <v>615000</v>
      </c>
      <c r="B156">
        <f t="shared" si="46"/>
        <v>605820</v>
      </c>
      <c r="C156">
        <f t="shared" si="47"/>
        <v>460500</v>
      </c>
      <c r="D156">
        <f t="shared" si="48"/>
        <v>615000</v>
      </c>
      <c r="E156">
        <f t="shared" si="49"/>
        <v>550476</v>
      </c>
      <c r="F156" s="5">
        <f t="shared" si="50"/>
        <v>560991.3600000001</v>
      </c>
      <c r="G156" s="5">
        <f t="shared" si="51"/>
        <v>585645</v>
      </c>
      <c r="H156" s="5">
        <f t="shared" si="52"/>
        <v>589365.44000000006</v>
      </c>
      <c r="I156" s="5">
        <f t="shared" si="39"/>
        <v>3720.4400000000605</v>
      </c>
      <c r="J156" s="5">
        <f t="shared" si="40"/>
        <v>55344</v>
      </c>
      <c r="K156" s="5">
        <f t="shared" si="41"/>
        <v>-89976</v>
      </c>
      <c r="L156" s="5">
        <f t="shared" si="42"/>
        <v>64524</v>
      </c>
      <c r="M156" s="5">
        <f t="shared" si="53"/>
        <v>-37669</v>
      </c>
      <c r="N156" s="5">
        <f t="shared" si="54"/>
        <v>3720.4400000000023</v>
      </c>
      <c r="O156" s="5">
        <f t="shared" si="55"/>
        <v>5706330.2623362551</v>
      </c>
      <c r="P156" s="8">
        <f t="shared" si="43"/>
        <v>61.334684651934026</v>
      </c>
      <c r="Q156" s="29">
        <f t="shared" si="44"/>
        <v>-208.77423291863579</v>
      </c>
      <c r="R156" s="29">
        <f t="shared" si="45"/>
        <v>7649.6542329186404</v>
      </c>
    </row>
    <row r="157" spans="1:18" x14ac:dyDescent="0.3">
      <c r="A157">
        <f t="shared" si="38"/>
        <v>620000</v>
      </c>
      <c r="B157">
        <f t="shared" si="46"/>
        <v>610770</v>
      </c>
      <c r="C157">
        <f t="shared" si="47"/>
        <v>464250</v>
      </c>
      <c r="D157">
        <f t="shared" si="48"/>
        <v>620000</v>
      </c>
      <c r="E157">
        <f t="shared" si="49"/>
        <v>554976</v>
      </c>
      <c r="F157" s="5">
        <f t="shared" si="50"/>
        <v>565576.8600000001</v>
      </c>
      <c r="G157" s="5">
        <f t="shared" si="51"/>
        <v>590407.5</v>
      </c>
      <c r="H157" s="5">
        <f t="shared" si="52"/>
        <v>594187.44000000006</v>
      </c>
      <c r="I157" s="5">
        <f t="shared" si="39"/>
        <v>3779.9400000000605</v>
      </c>
      <c r="J157" s="5">
        <f t="shared" si="40"/>
        <v>55794</v>
      </c>
      <c r="K157" s="5">
        <f t="shared" si="41"/>
        <v>-90726</v>
      </c>
      <c r="L157" s="5">
        <f t="shared" si="42"/>
        <v>65024</v>
      </c>
      <c r="M157" s="5">
        <f t="shared" si="53"/>
        <v>-37931.5</v>
      </c>
      <c r="N157" s="5">
        <f t="shared" si="54"/>
        <v>3779.9400000000023</v>
      </c>
      <c r="O157" s="5">
        <f t="shared" si="55"/>
        <v>5797716.5278342627</v>
      </c>
      <c r="P157" s="8">
        <f t="shared" si="43"/>
        <v>60.065528188668793</v>
      </c>
      <c r="Q157" s="29">
        <f t="shared" si="44"/>
        <v>-180.61223429545817</v>
      </c>
      <c r="R157" s="29">
        <f t="shared" si="45"/>
        <v>7740.4922342954633</v>
      </c>
    </row>
    <row r="158" spans="1:18" x14ac:dyDescent="0.3">
      <c r="A158">
        <f t="shared" si="38"/>
        <v>625000</v>
      </c>
      <c r="B158">
        <f t="shared" si="46"/>
        <v>615720</v>
      </c>
      <c r="C158">
        <f t="shared" si="47"/>
        <v>468000</v>
      </c>
      <c r="D158">
        <f t="shared" si="48"/>
        <v>625000</v>
      </c>
      <c r="E158">
        <f t="shared" si="49"/>
        <v>559476</v>
      </c>
      <c r="F158" s="5">
        <f t="shared" si="50"/>
        <v>570162.3600000001</v>
      </c>
      <c r="G158" s="5">
        <f t="shared" si="51"/>
        <v>595170</v>
      </c>
      <c r="H158" s="5">
        <f t="shared" si="52"/>
        <v>599009.44000000006</v>
      </c>
      <c r="I158" s="5">
        <f t="shared" si="39"/>
        <v>3839.4400000000605</v>
      </c>
      <c r="J158" s="5">
        <f t="shared" si="40"/>
        <v>56244</v>
      </c>
      <c r="K158" s="5">
        <f t="shared" si="41"/>
        <v>-91476</v>
      </c>
      <c r="L158" s="5">
        <f t="shared" si="42"/>
        <v>65524</v>
      </c>
      <c r="M158" s="5">
        <f t="shared" si="53"/>
        <v>-38194</v>
      </c>
      <c r="N158" s="5">
        <f t="shared" si="54"/>
        <v>3839.4400000000023</v>
      </c>
      <c r="O158" s="5">
        <f t="shared" si="55"/>
        <v>5889829.614049403</v>
      </c>
      <c r="P158" s="8">
        <f t="shared" si="43"/>
        <v>58.838711541745027</v>
      </c>
      <c r="Q158" s="29">
        <f t="shared" si="44"/>
        <v>-152.45052430407259</v>
      </c>
      <c r="R158" s="29">
        <f t="shared" si="45"/>
        <v>7831.3305243040777</v>
      </c>
    </row>
    <row r="159" spans="1:18" x14ac:dyDescent="0.3">
      <c r="A159">
        <f t="shared" si="38"/>
        <v>630000</v>
      </c>
      <c r="B159">
        <f t="shared" si="46"/>
        <v>620670</v>
      </c>
      <c r="C159">
        <f t="shared" si="47"/>
        <v>471750</v>
      </c>
      <c r="D159">
        <f t="shared" si="48"/>
        <v>630000</v>
      </c>
      <c r="E159">
        <f t="shared" si="49"/>
        <v>563976</v>
      </c>
      <c r="F159" s="5">
        <f t="shared" si="50"/>
        <v>574747.8600000001</v>
      </c>
      <c r="G159" s="5">
        <f t="shared" si="51"/>
        <v>599932.5</v>
      </c>
      <c r="H159" s="5">
        <f t="shared" si="52"/>
        <v>603831.44000000006</v>
      </c>
      <c r="I159" s="5">
        <f t="shared" si="39"/>
        <v>3898.9400000000605</v>
      </c>
      <c r="J159" s="5">
        <f t="shared" si="40"/>
        <v>56694</v>
      </c>
      <c r="K159" s="5">
        <f t="shared" si="41"/>
        <v>-92226</v>
      </c>
      <c r="L159" s="5">
        <f t="shared" si="42"/>
        <v>66024</v>
      </c>
      <c r="M159" s="5">
        <f t="shared" si="53"/>
        <v>-38456.5</v>
      </c>
      <c r="N159" s="5">
        <f t="shared" si="54"/>
        <v>3898.9400000000023</v>
      </c>
      <c r="O159" s="5">
        <f t="shared" si="55"/>
        <v>5982669.5209816741</v>
      </c>
      <c r="P159" s="8">
        <f t="shared" si="43"/>
        <v>57.652457520200471</v>
      </c>
      <c r="Q159" s="29">
        <f t="shared" si="44"/>
        <v>-124.28909619972774</v>
      </c>
      <c r="R159" s="29">
        <f t="shared" si="45"/>
        <v>7922.1690961997319</v>
      </c>
    </row>
    <row r="160" spans="1:18" x14ac:dyDescent="0.3">
      <c r="A160">
        <f t="shared" si="38"/>
        <v>635000</v>
      </c>
      <c r="B160">
        <f t="shared" si="46"/>
        <v>625620</v>
      </c>
      <c r="C160">
        <f t="shared" si="47"/>
        <v>475500</v>
      </c>
      <c r="D160">
        <f t="shared" si="48"/>
        <v>635000</v>
      </c>
      <c r="E160">
        <f t="shared" si="49"/>
        <v>568476</v>
      </c>
      <c r="F160" s="5">
        <f t="shared" si="50"/>
        <v>579333.3600000001</v>
      </c>
      <c r="G160" s="5">
        <f t="shared" si="51"/>
        <v>604695</v>
      </c>
      <c r="H160" s="5">
        <f t="shared" si="52"/>
        <v>608653.44000000006</v>
      </c>
      <c r="I160" s="5">
        <f t="shared" si="39"/>
        <v>3958.4400000000605</v>
      </c>
      <c r="J160" s="5">
        <f t="shared" si="40"/>
        <v>57144</v>
      </c>
      <c r="K160" s="5">
        <f t="shared" si="41"/>
        <v>-92976</v>
      </c>
      <c r="L160" s="5">
        <f t="shared" si="42"/>
        <v>66524</v>
      </c>
      <c r="M160" s="5">
        <f t="shared" si="53"/>
        <v>-38719</v>
      </c>
      <c r="N160" s="5">
        <f t="shared" si="54"/>
        <v>3958.4400000000023</v>
      </c>
      <c r="O160" s="5">
        <f t="shared" si="55"/>
        <v>6076236.248631076</v>
      </c>
      <c r="P160" s="8">
        <f t="shared" si="43"/>
        <v>56.505076712817186</v>
      </c>
      <c r="Q160" s="29">
        <f t="shared" si="44"/>
        <v>-96.127943446138033</v>
      </c>
      <c r="R160" s="29">
        <f t="shared" si="45"/>
        <v>8013.0079434461422</v>
      </c>
    </row>
    <row r="161" spans="1:18" x14ac:dyDescent="0.3">
      <c r="A161">
        <f t="shared" si="38"/>
        <v>640000</v>
      </c>
      <c r="B161">
        <f t="shared" si="46"/>
        <v>630570</v>
      </c>
      <c r="C161">
        <f t="shared" si="47"/>
        <v>479250</v>
      </c>
      <c r="D161">
        <f t="shared" si="48"/>
        <v>640000</v>
      </c>
      <c r="E161">
        <f t="shared" si="49"/>
        <v>572976</v>
      </c>
      <c r="F161" s="5">
        <f t="shared" si="50"/>
        <v>583918.8600000001</v>
      </c>
      <c r="G161" s="5">
        <f t="shared" si="51"/>
        <v>609457.5</v>
      </c>
      <c r="H161" s="5">
        <f t="shared" si="52"/>
        <v>613475.44000000006</v>
      </c>
      <c r="I161" s="5">
        <f t="shared" si="39"/>
        <v>4017.9400000000605</v>
      </c>
      <c r="J161" s="5">
        <f t="shared" si="40"/>
        <v>57594</v>
      </c>
      <c r="K161" s="5">
        <f t="shared" si="41"/>
        <v>-93726</v>
      </c>
      <c r="L161" s="5">
        <f t="shared" si="42"/>
        <v>67024</v>
      </c>
      <c r="M161" s="5">
        <f t="shared" si="53"/>
        <v>-38981.5</v>
      </c>
      <c r="N161" s="5">
        <f t="shared" si="54"/>
        <v>4017.9400000000023</v>
      </c>
      <c r="O161" s="5">
        <f t="shared" si="55"/>
        <v>6170529.7969976105</v>
      </c>
      <c r="P161" s="8">
        <f t="shared" si="43"/>
        <v>55.394962594492995</v>
      </c>
      <c r="Q161" s="29">
        <f t="shared" si="44"/>
        <v>-67.967059707495082</v>
      </c>
      <c r="R161" s="29">
        <f t="shared" si="45"/>
        <v>8103.8470597074993</v>
      </c>
    </row>
    <row r="162" spans="1:18" x14ac:dyDescent="0.3">
      <c r="A162">
        <f t="shared" si="38"/>
        <v>645000</v>
      </c>
      <c r="B162">
        <f t="shared" si="46"/>
        <v>635520</v>
      </c>
      <c r="C162">
        <f t="shared" si="47"/>
        <v>483000</v>
      </c>
      <c r="D162">
        <f t="shared" si="48"/>
        <v>645000</v>
      </c>
      <c r="E162">
        <f t="shared" si="49"/>
        <v>577476</v>
      </c>
      <c r="F162" s="5">
        <f t="shared" si="50"/>
        <v>588504.3600000001</v>
      </c>
      <c r="G162" s="5">
        <f t="shared" si="51"/>
        <v>614220</v>
      </c>
      <c r="H162" s="5">
        <f t="shared" si="52"/>
        <v>618297.44000000006</v>
      </c>
      <c r="I162" s="5">
        <f t="shared" si="39"/>
        <v>4077.4400000000605</v>
      </c>
      <c r="J162" s="5">
        <f t="shared" si="40"/>
        <v>58044</v>
      </c>
      <c r="K162" s="5">
        <f t="shared" si="41"/>
        <v>-94476</v>
      </c>
      <c r="L162" s="5">
        <f t="shared" si="42"/>
        <v>67524</v>
      </c>
      <c r="M162" s="5">
        <f t="shared" si="53"/>
        <v>-39244</v>
      </c>
      <c r="N162" s="5">
        <f t="shared" si="54"/>
        <v>4077.4400000000023</v>
      </c>
      <c r="O162" s="5">
        <f t="shared" si="55"/>
        <v>6265550.1660812758</v>
      </c>
      <c r="P162" s="8">
        <f t="shared" si="43"/>
        <v>54.32058693144424</v>
      </c>
      <c r="Q162" s="29">
        <f t="shared" si="44"/>
        <v>-39.806438840841111</v>
      </c>
      <c r="R162" s="29">
        <f t="shared" si="45"/>
        <v>8194.6864388408467</v>
      </c>
    </row>
    <row r="163" spans="1:18" x14ac:dyDescent="0.3">
      <c r="A163">
        <f t="shared" si="38"/>
        <v>650000</v>
      </c>
      <c r="B163">
        <f t="shared" ref="B163:B194" si="56">$D$3*A163-$E$3</f>
        <v>640470</v>
      </c>
      <c r="C163">
        <f t="shared" ref="C163:C194" si="57">$D$4*A163-$E$4</f>
        <v>486750</v>
      </c>
      <c r="D163">
        <f t="shared" ref="D163:D194" si="58">$D$5*A163-$E$5</f>
        <v>650000</v>
      </c>
      <c r="E163">
        <f t="shared" ref="E163:E194" si="59">$D$6*A163-$E$6</f>
        <v>581976</v>
      </c>
      <c r="F163" s="5">
        <f t="shared" ref="F163:F194" si="60">$C$8*B163 + (1 - $C$8)*E163</f>
        <v>593089.8600000001</v>
      </c>
      <c r="G163" s="5">
        <f t="shared" ref="G163:G194" si="61">$C$8*C163 + (1 - $C$8)*D163</f>
        <v>618982.5</v>
      </c>
      <c r="H163" s="5">
        <f t="shared" ref="H163:H194" si="62" xml:space="preserve"> $F$15*B163 + $F$16*C163 + $F$17*D163 + $F$18*E163 - $C$14</f>
        <v>623119.44000000006</v>
      </c>
      <c r="I163" s="5">
        <f t="shared" si="39"/>
        <v>4136.9400000000605</v>
      </c>
      <c r="J163" s="5">
        <f t="shared" si="40"/>
        <v>58494</v>
      </c>
      <c r="K163" s="5">
        <f t="shared" si="41"/>
        <v>-95226</v>
      </c>
      <c r="L163" s="5">
        <f t="shared" si="42"/>
        <v>68024</v>
      </c>
      <c r="M163" s="5">
        <f t="shared" ref="M163:M194" si="63" xml:space="preserve"> E163 - D163 + $C$8*(D163 - C163) - $C$14</f>
        <v>-39506.5</v>
      </c>
      <c r="N163" s="5">
        <f t="shared" ref="N163:N194" si="64" xml:space="preserve"> J163*$F$15 + K163*$F$16 + L163*$F$17 + M163</f>
        <v>4136.9400000000023</v>
      </c>
      <c r="O163" s="5">
        <f t="shared" ref="O163:O194" si="65" xml:space="preserve"> J163*J163*$G$15 + K163*K163*$H$16 + L163*L163*$I$17 + 2*(J163*K163*$H$15 + J163*L163*$I$15 + K163*L163*$I$16)</f>
        <v>6361297.3558820719</v>
      </c>
      <c r="P163" s="8">
        <f t="shared" si="43"/>
        <v>53.280495465760538</v>
      </c>
      <c r="Q163" s="29">
        <f t="shared" si="44"/>
        <v>-11.646074888788462</v>
      </c>
      <c r="R163" s="29">
        <f t="shared" si="45"/>
        <v>8285.5260748887922</v>
      </c>
    </row>
    <row r="164" spans="1:18" x14ac:dyDescent="0.3">
      <c r="A164">
        <f t="shared" ref="A164:A227" si="66">$C$22 + (ROW() - 34)*$C$23</f>
        <v>655000</v>
      </c>
      <c r="B164">
        <f t="shared" si="56"/>
        <v>645420</v>
      </c>
      <c r="C164">
        <f t="shared" si="57"/>
        <v>490500</v>
      </c>
      <c r="D164">
        <f t="shared" si="58"/>
        <v>655000</v>
      </c>
      <c r="E164">
        <f t="shared" si="59"/>
        <v>586476</v>
      </c>
      <c r="F164" s="5">
        <f t="shared" si="60"/>
        <v>597675.3600000001</v>
      </c>
      <c r="G164" s="5">
        <f t="shared" si="61"/>
        <v>623745</v>
      </c>
      <c r="H164" s="5">
        <f t="shared" si="62"/>
        <v>627941.44000000006</v>
      </c>
      <c r="I164" s="5">
        <f t="shared" ref="I164:I227" si="67">H164-G164</f>
        <v>4196.4400000000605</v>
      </c>
      <c r="J164" s="5">
        <f t="shared" ref="J164:J227" si="68" xml:space="preserve"> B164 - E164</f>
        <v>58944</v>
      </c>
      <c r="K164" s="5">
        <f t="shared" ref="K164:K227" si="69" xml:space="preserve"> C164 - E164</f>
        <v>-95976</v>
      </c>
      <c r="L164" s="5">
        <f t="shared" ref="L164:L227" si="70" xml:space="preserve"> D164 - E164</f>
        <v>68524</v>
      </c>
      <c r="M164" s="5">
        <f t="shared" si="63"/>
        <v>-39769</v>
      </c>
      <c r="N164" s="5">
        <f t="shared" si="64"/>
        <v>4196.4400000000023</v>
      </c>
      <c r="O164" s="5">
        <f t="shared" si="65"/>
        <v>6457771.3663999997</v>
      </c>
      <c r="P164" s="8">
        <f t="shared" ref="P164:P227" si="71" xml:space="preserve"> SQRT(O164/(2*PI()))*EXP(-N164*N164/(2*O164)) - N164*NORMDIST(-N164/SQRT(O164),0,1,1) - (N164 &lt; 0)</f>
        <v>52.273303861144171</v>
      </c>
      <c r="Q164" s="29">
        <f t="shared" ref="Q164:Q227" si="72">N164 - NORMINV(1 - (1 - $C$32)/2,0,1)*SQRT(O164)</f>
        <v>16.514037927432582</v>
      </c>
      <c r="R164" s="29">
        <f t="shared" ref="R164:R227" si="73">N164 + NORMINV(1 - (1 - $C$32)/2,0,1)*SQRT(O164)</f>
        <v>8376.3659620725721</v>
      </c>
    </row>
    <row r="165" spans="1:18" x14ac:dyDescent="0.3">
      <c r="A165">
        <f t="shared" si="66"/>
        <v>660000</v>
      </c>
      <c r="B165">
        <f t="shared" si="56"/>
        <v>650370</v>
      </c>
      <c r="C165">
        <f t="shared" si="57"/>
        <v>494250</v>
      </c>
      <c r="D165">
        <f t="shared" si="58"/>
        <v>660000</v>
      </c>
      <c r="E165">
        <f t="shared" si="59"/>
        <v>590976</v>
      </c>
      <c r="F165" s="5">
        <f t="shared" si="60"/>
        <v>602260.8600000001</v>
      </c>
      <c r="G165" s="5">
        <f t="shared" si="61"/>
        <v>628507.5</v>
      </c>
      <c r="H165" s="5">
        <f t="shared" si="62"/>
        <v>632763.44000000006</v>
      </c>
      <c r="I165" s="5">
        <f t="shared" si="67"/>
        <v>4255.9400000000605</v>
      </c>
      <c r="J165" s="5">
        <f t="shared" si="68"/>
        <v>59394</v>
      </c>
      <c r="K165" s="5">
        <f t="shared" si="69"/>
        <v>-96726</v>
      </c>
      <c r="L165" s="5">
        <f t="shared" si="70"/>
        <v>69024</v>
      </c>
      <c r="M165" s="5">
        <f t="shared" si="63"/>
        <v>-40031.5</v>
      </c>
      <c r="N165" s="5">
        <f t="shared" si="64"/>
        <v>4255.9400000000023</v>
      </c>
      <c r="O165" s="5">
        <f t="shared" si="65"/>
        <v>6554972.1976350602</v>
      </c>
      <c r="P165" s="8">
        <f t="shared" si="71"/>
        <v>51.297693892907773</v>
      </c>
      <c r="Q165" s="29">
        <f t="shared" si="72"/>
        <v>44.673905214617662</v>
      </c>
      <c r="R165" s="29">
        <f t="shared" si="73"/>
        <v>8467.2060947853861</v>
      </c>
    </row>
    <row r="166" spans="1:18" x14ac:dyDescent="0.3">
      <c r="A166">
        <f t="shared" si="66"/>
        <v>665000</v>
      </c>
      <c r="B166">
        <f t="shared" si="56"/>
        <v>655320</v>
      </c>
      <c r="C166">
        <f t="shared" si="57"/>
        <v>498000</v>
      </c>
      <c r="D166">
        <f t="shared" si="58"/>
        <v>665000</v>
      </c>
      <c r="E166">
        <f t="shared" si="59"/>
        <v>595476</v>
      </c>
      <c r="F166" s="5">
        <f t="shared" si="60"/>
        <v>606846.3600000001</v>
      </c>
      <c r="G166" s="5">
        <f t="shared" si="61"/>
        <v>633270</v>
      </c>
      <c r="H166" s="5">
        <f t="shared" si="62"/>
        <v>637585.44000000006</v>
      </c>
      <c r="I166" s="5">
        <f t="shared" si="67"/>
        <v>4315.4400000000605</v>
      </c>
      <c r="J166" s="5">
        <f t="shared" si="68"/>
        <v>59844</v>
      </c>
      <c r="K166" s="5">
        <f t="shared" si="69"/>
        <v>-97476</v>
      </c>
      <c r="L166" s="5">
        <f t="shared" si="70"/>
        <v>69524</v>
      </c>
      <c r="M166" s="5">
        <f t="shared" si="63"/>
        <v>-40294</v>
      </c>
      <c r="N166" s="5">
        <f t="shared" si="64"/>
        <v>4315.4400000000023</v>
      </c>
      <c r="O166" s="5">
        <f t="shared" si="65"/>
        <v>6652899.8495872505</v>
      </c>
      <c r="P166" s="8">
        <f t="shared" si="71"/>
        <v>50.352409866442855</v>
      </c>
      <c r="Q166" s="29">
        <f t="shared" si="72"/>
        <v>72.833532413934336</v>
      </c>
      <c r="R166" s="29">
        <f t="shared" si="73"/>
        <v>8558.0464675860712</v>
      </c>
    </row>
    <row r="167" spans="1:18" x14ac:dyDescent="0.3">
      <c r="A167">
        <f t="shared" si="66"/>
        <v>670000</v>
      </c>
      <c r="B167">
        <f t="shared" si="56"/>
        <v>660270</v>
      </c>
      <c r="C167">
        <f t="shared" si="57"/>
        <v>501750</v>
      </c>
      <c r="D167">
        <f t="shared" si="58"/>
        <v>670000</v>
      </c>
      <c r="E167">
        <f t="shared" si="59"/>
        <v>599976</v>
      </c>
      <c r="F167" s="5">
        <f t="shared" si="60"/>
        <v>611431.8600000001</v>
      </c>
      <c r="G167" s="5">
        <f t="shared" si="61"/>
        <v>638032.5</v>
      </c>
      <c r="H167" s="5">
        <f t="shared" si="62"/>
        <v>642407.44000000006</v>
      </c>
      <c r="I167" s="5">
        <f t="shared" si="67"/>
        <v>4374.9400000000605</v>
      </c>
      <c r="J167" s="5">
        <f t="shared" si="68"/>
        <v>60294</v>
      </c>
      <c r="K167" s="5">
        <f t="shared" si="69"/>
        <v>-98226</v>
      </c>
      <c r="L167" s="5">
        <f t="shared" si="70"/>
        <v>70024</v>
      </c>
      <c r="M167" s="5">
        <f t="shared" si="63"/>
        <v>-40556.5</v>
      </c>
      <c r="N167" s="5">
        <f t="shared" si="64"/>
        <v>4374.9400000000023</v>
      </c>
      <c r="O167" s="5">
        <f t="shared" si="65"/>
        <v>6751554.3222565735</v>
      </c>
      <c r="P167" s="8">
        <f t="shared" si="71"/>
        <v>49.436255249442922</v>
      </c>
      <c r="Q167" s="29">
        <f t="shared" si="72"/>
        <v>100.9929248069966</v>
      </c>
      <c r="R167" s="29">
        <f t="shared" si="73"/>
        <v>8648.8870751930081</v>
      </c>
    </row>
    <row r="168" spans="1:18" x14ac:dyDescent="0.3">
      <c r="A168">
        <f t="shared" si="66"/>
        <v>675000</v>
      </c>
      <c r="B168">
        <f t="shared" si="56"/>
        <v>665220</v>
      </c>
      <c r="C168">
        <f t="shared" si="57"/>
        <v>505500</v>
      </c>
      <c r="D168">
        <f t="shared" si="58"/>
        <v>675000</v>
      </c>
      <c r="E168">
        <f t="shared" si="59"/>
        <v>604476</v>
      </c>
      <c r="F168" s="5">
        <f t="shared" si="60"/>
        <v>616017.3600000001</v>
      </c>
      <c r="G168" s="5">
        <f t="shared" si="61"/>
        <v>642795</v>
      </c>
      <c r="H168" s="5">
        <f t="shared" si="62"/>
        <v>647229.44000000006</v>
      </c>
      <c r="I168" s="5">
        <f t="shared" si="67"/>
        <v>4434.4400000000605</v>
      </c>
      <c r="J168" s="5">
        <f t="shared" si="68"/>
        <v>60744</v>
      </c>
      <c r="K168" s="5">
        <f t="shared" si="69"/>
        <v>-98976</v>
      </c>
      <c r="L168" s="5">
        <f t="shared" si="70"/>
        <v>70524</v>
      </c>
      <c r="M168" s="5">
        <f t="shared" si="63"/>
        <v>-40819</v>
      </c>
      <c r="N168" s="5">
        <f t="shared" si="64"/>
        <v>4434.4400000000023</v>
      </c>
      <c r="O168" s="5">
        <f t="shared" si="65"/>
        <v>6850935.6156430282</v>
      </c>
      <c r="P168" s="8">
        <f t="shared" si="71"/>
        <v>48.548089504154746</v>
      </c>
      <c r="Q168" s="29">
        <f t="shared" si="72"/>
        <v>129.152087521662</v>
      </c>
      <c r="R168" s="29">
        <f t="shared" si="73"/>
        <v>8739.7279124783418</v>
      </c>
    </row>
    <row r="169" spans="1:18" x14ac:dyDescent="0.3">
      <c r="A169">
        <f t="shared" si="66"/>
        <v>680000</v>
      </c>
      <c r="B169">
        <f t="shared" si="56"/>
        <v>670170</v>
      </c>
      <c r="C169">
        <f t="shared" si="57"/>
        <v>509250</v>
      </c>
      <c r="D169">
        <f t="shared" si="58"/>
        <v>680000</v>
      </c>
      <c r="E169">
        <f t="shared" si="59"/>
        <v>608976</v>
      </c>
      <c r="F169" s="5">
        <f t="shared" si="60"/>
        <v>620602.8600000001</v>
      </c>
      <c r="G169" s="5">
        <f t="shared" si="61"/>
        <v>647557.5</v>
      </c>
      <c r="H169" s="5">
        <f t="shared" si="62"/>
        <v>652051.44000000006</v>
      </c>
      <c r="I169" s="5">
        <f t="shared" si="67"/>
        <v>4493.9400000000605</v>
      </c>
      <c r="J169" s="5">
        <f t="shared" si="68"/>
        <v>61194</v>
      </c>
      <c r="K169" s="5">
        <f t="shared" si="69"/>
        <v>-99726</v>
      </c>
      <c r="L169" s="5">
        <f t="shared" si="70"/>
        <v>71024</v>
      </c>
      <c r="M169" s="5">
        <f t="shared" si="63"/>
        <v>-41081.5</v>
      </c>
      <c r="N169" s="5">
        <f t="shared" si="64"/>
        <v>4493.9400000000023</v>
      </c>
      <c r="O169" s="5">
        <f t="shared" si="65"/>
        <v>6951043.7297466127</v>
      </c>
      <c r="P169" s="8">
        <f t="shared" si="71"/>
        <v>47.686825106868582</v>
      </c>
      <c r="Q169" s="29">
        <f t="shared" si="72"/>
        <v>157.31102553759138</v>
      </c>
      <c r="R169" s="29">
        <f t="shared" si="73"/>
        <v>8830.5689744624142</v>
      </c>
    </row>
    <row r="170" spans="1:18" x14ac:dyDescent="0.3">
      <c r="A170">
        <f t="shared" si="66"/>
        <v>685000</v>
      </c>
      <c r="B170">
        <f t="shared" si="56"/>
        <v>675120</v>
      </c>
      <c r="C170">
        <f t="shared" si="57"/>
        <v>513000</v>
      </c>
      <c r="D170">
        <f t="shared" si="58"/>
        <v>685000</v>
      </c>
      <c r="E170">
        <f t="shared" si="59"/>
        <v>613476</v>
      </c>
      <c r="F170" s="5">
        <f t="shared" si="60"/>
        <v>625188.3600000001</v>
      </c>
      <c r="G170" s="5">
        <f t="shared" si="61"/>
        <v>652320</v>
      </c>
      <c r="H170" s="5">
        <f t="shared" si="62"/>
        <v>656873.44000000006</v>
      </c>
      <c r="I170" s="5">
        <f t="shared" si="67"/>
        <v>4553.4400000000605</v>
      </c>
      <c r="J170" s="5">
        <f t="shared" si="68"/>
        <v>61644</v>
      </c>
      <c r="K170" s="5">
        <f t="shared" si="69"/>
        <v>-100476</v>
      </c>
      <c r="L170" s="5">
        <f t="shared" si="70"/>
        <v>71524</v>
      </c>
      <c r="M170" s="5">
        <f t="shared" si="63"/>
        <v>-41344</v>
      </c>
      <c r="N170" s="5">
        <f t="shared" si="64"/>
        <v>4553.4400000000023</v>
      </c>
      <c r="O170" s="5">
        <f t="shared" si="65"/>
        <v>7051878.6645673299</v>
      </c>
      <c r="P170" s="8">
        <f t="shared" si="71"/>
        <v>46.851424742704921</v>
      </c>
      <c r="Q170" s="29">
        <f t="shared" si="72"/>
        <v>185.46974369156123</v>
      </c>
      <c r="R170" s="29">
        <f t="shared" si="73"/>
        <v>8921.4102563084434</v>
      </c>
    </row>
    <row r="171" spans="1:18" x14ac:dyDescent="0.3">
      <c r="A171">
        <f t="shared" si="66"/>
        <v>690000</v>
      </c>
      <c r="B171">
        <f t="shared" si="56"/>
        <v>680070</v>
      </c>
      <c r="C171">
        <f t="shared" si="57"/>
        <v>516750</v>
      </c>
      <c r="D171">
        <f t="shared" si="58"/>
        <v>690000</v>
      </c>
      <c r="E171">
        <f t="shared" si="59"/>
        <v>617976</v>
      </c>
      <c r="F171" s="5">
        <f t="shared" si="60"/>
        <v>629773.8600000001</v>
      </c>
      <c r="G171" s="5">
        <f t="shared" si="61"/>
        <v>657082.5</v>
      </c>
      <c r="H171" s="5">
        <f t="shared" si="62"/>
        <v>661695.44000000006</v>
      </c>
      <c r="I171" s="5">
        <f t="shared" si="67"/>
        <v>4612.9400000000605</v>
      </c>
      <c r="J171" s="5">
        <f t="shared" si="68"/>
        <v>62094</v>
      </c>
      <c r="K171" s="5">
        <f t="shared" si="69"/>
        <v>-101226</v>
      </c>
      <c r="L171" s="5">
        <f t="shared" si="70"/>
        <v>72024</v>
      </c>
      <c r="M171" s="5">
        <f t="shared" si="63"/>
        <v>-41606.5</v>
      </c>
      <c r="N171" s="5">
        <f t="shared" si="64"/>
        <v>4612.9400000000023</v>
      </c>
      <c r="O171" s="5">
        <f t="shared" si="65"/>
        <v>7153440.4201051788</v>
      </c>
      <c r="P171" s="8">
        <f t="shared" si="71"/>
        <v>46.040898664570278</v>
      </c>
      <c r="Q171" s="29">
        <f t="shared" si="72"/>
        <v>213.6282466825478</v>
      </c>
      <c r="R171" s="29">
        <f t="shared" si="73"/>
        <v>9012.2517533174578</v>
      </c>
    </row>
    <row r="172" spans="1:18" x14ac:dyDescent="0.3">
      <c r="A172">
        <f t="shared" si="66"/>
        <v>695000</v>
      </c>
      <c r="B172">
        <f t="shared" si="56"/>
        <v>685020</v>
      </c>
      <c r="C172">
        <f t="shared" si="57"/>
        <v>520500</v>
      </c>
      <c r="D172">
        <f t="shared" si="58"/>
        <v>695000</v>
      </c>
      <c r="E172">
        <f t="shared" si="59"/>
        <v>622476</v>
      </c>
      <c r="F172" s="5">
        <f t="shared" si="60"/>
        <v>634359.3600000001</v>
      </c>
      <c r="G172" s="5">
        <f t="shared" si="61"/>
        <v>661845</v>
      </c>
      <c r="H172" s="5">
        <f t="shared" si="62"/>
        <v>666517.44000000006</v>
      </c>
      <c r="I172" s="5">
        <f t="shared" si="67"/>
        <v>4672.4400000000605</v>
      </c>
      <c r="J172" s="5">
        <f t="shared" si="68"/>
        <v>62544</v>
      </c>
      <c r="K172" s="5">
        <f t="shared" si="69"/>
        <v>-101976</v>
      </c>
      <c r="L172" s="5">
        <f t="shared" si="70"/>
        <v>72524</v>
      </c>
      <c r="M172" s="5">
        <f t="shared" si="63"/>
        <v>-41869</v>
      </c>
      <c r="N172" s="5">
        <f t="shared" si="64"/>
        <v>4672.4400000000023</v>
      </c>
      <c r="O172" s="5">
        <f t="shared" si="65"/>
        <v>7255728.9963601604</v>
      </c>
      <c r="P172" s="8">
        <f t="shared" si="71"/>
        <v>45.254302205895414</v>
      </c>
      <c r="Q172" s="29">
        <f t="shared" si="72"/>
        <v>241.78653907660373</v>
      </c>
      <c r="R172" s="29">
        <f t="shared" si="73"/>
        <v>9103.0934609234009</v>
      </c>
    </row>
    <row r="173" spans="1:18" x14ac:dyDescent="0.3">
      <c r="A173">
        <f t="shared" si="66"/>
        <v>700000</v>
      </c>
      <c r="B173">
        <f t="shared" si="56"/>
        <v>689970</v>
      </c>
      <c r="C173">
        <f t="shared" si="57"/>
        <v>524250</v>
      </c>
      <c r="D173">
        <f t="shared" si="58"/>
        <v>700000</v>
      </c>
      <c r="E173">
        <f t="shared" si="59"/>
        <v>626976</v>
      </c>
      <c r="F173" s="5">
        <f t="shared" si="60"/>
        <v>638944.8600000001</v>
      </c>
      <c r="G173" s="5">
        <f t="shared" si="61"/>
        <v>666607.5</v>
      </c>
      <c r="H173" s="5">
        <f t="shared" si="62"/>
        <v>671339.44000000006</v>
      </c>
      <c r="I173" s="5">
        <f t="shared" si="67"/>
        <v>4731.9400000000605</v>
      </c>
      <c r="J173" s="5">
        <f t="shared" si="68"/>
        <v>62994</v>
      </c>
      <c r="K173" s="5">
        <f t="shared" si="69"/>
        <v>-102726</v>
      </c>
      <c r="L173" s="5">
        <f t="shared" si="70"/>
        <v>73024</v>
      </c>
      <c r="M173" s="5">
        <f t="shared" si="63"/>
        <v>-42131.5</v>
      </c>
      <c r="N173" s="5">
        <f t="shared" si="64"/>
        <v>4731.9400000000023</v>
      </c>
      <c r="O173" s="5">
        <f t="shared" si="65"/>
        <v>7358744.3933322709</v>
      </c>
      <c r="P173" s="8">
        <f t="shared" si="71"/>
        <v>44.490733437466787</v>
      </c>
      <c r="Q173" s="29">
        <f t="shared" si="72"/>
        <v>269.94462531151748</v>
      </c>
      <c r="R173" s="29">
        <f t="shared" si="73"/>
        <v>9193.9353746884881</v>
      </c>
    </row>
    <row r="174" spans="1:18" x14ac:dyDescent="0.3">
      <c r="A174">
        <f t="shared" si="66"/>
        <v>705000</v>
      </c>
      <c r="B174">
        <f t="shared" si="56"/>
        <v>694920</v>
      </c>
      <c r="C174">
        <f t="shared" si="57"/>
        <v>528000</v>
      </c>
      <c r="D174">
        <f t="shared" si="58"/>
        <v>705000</v>
      </c>
      <c r="E174">
        <f t="shared" si="59"/>
        <v>631476</v>
      </c>
      <c r="F174" s="5">
        <f t="shared" si="60"/>
        <v>643530.3600000001</v>
      </c>
      <c r="G174" s="5">
        <f t="shared" si="61"/>
        <v>671370</v>
      </c>
      <c r="H174" s="5">
        <f t="shared" si="62"/>
        <v>676161.44000000006</v>
      </c>
      <c r="I174" s="5">
        <f t="shared" si="67"/>
        <v>4791.4400000000605</v>
      </c>
      <c r="J174" s="5">
        <f t="shared" si="68"/>
        <v>63444</v>
      </c>
      <c r="K174" s="5">
        <f t="shared" si="69"/>
        <v>-103476</v>
      </c>
      <c r="L174" s="5">
        <f t="shared" si="70"/>
        <v>73524</v>
      </c>
      <c r="M174" s="5">
        <f t="shared" si="63"/>
        <v>-42394</v>
      </c>
      <c r="N174" s="5">
        <f t="shared" si="64"/>
        <v>4791.4400000000023</v>
      </c>
      <c r="O174" s="5">
        <f t="shared" si="65"/>
        <v>7462486.6110215141</v>
      </c>
      <c r="P174" s="8">
        <f t="shared" si="71"/>
        <v>43.749330959310498</v>
      </c>
      <c r="Q174" s="29">
        <f t="shared" si="72"/>
        <v>298.10250970129346</v>
      </c>
      <c r="R174" s="29">
        <f t="shared" si="73"/>
        <v>9284.7774902987112</v>
      </c>
    </row>
    <row r="175" spans="1:18" x14ac:dyDescent="0.3">
      <c r="A175">
        <f t="shared" si="66"/>
        <v>710000</v>
      </c>
      <c r="B175">
        <f t="shared" si="56"/>
        <v>699870</v>
      </c>
      <c r="C175">
        <f t="shared" si="57"/>
        <v>531750</v>
      </c>
      <c r="D175">
        <f t="shared" si="58"/>
        <v>710000</v>
      </c>
      <c r="E175">
        <f t="shared" si="59"/>
        <v>635976</v>
      </c>
      <c r="F175" s="5">
        <f t="shared" si="60"/>
        <v>648115.8600000001</v>
      </c>
      <c r="G175" s="5">
        <f t="shared" si="61"/>
        <v>676132.5</v>
      </c>
      <c r="H175" s="5">
        <f t="shared" si="62"/>
        <v>680983.44000000006</v>
      </c>
      <c r="I175" s="5">
        <f t="shared" si="67"/>
        <v>4850.9400000000605</v>
      </c>
      <c r="J175" s="5">
        <f t="shared" si="68"/>
        <v>63894</v>
      </c>
      <c r="K175" s="5">
        <f t="shared" si="69"/>
        <v>-104226</v>
      </c>
      <c r="L175" s="5">
        <f t="shared" si="70"/>
        <v>74024</v>
      </c>
      <c r="M175" s="5">
        <f t="shared" si="63"/>
        <v>-42656.5</v>
      </c>
      <c r="N175" s="5">
        <f t="shared" si="64"/>
        <v>4850.9400000000023</v>
      </c>
      <c r="O175" s="5">
        <f t="shared" si="65"/>
        <v>7566955.6494278889</v>
      </c>
      <c r="P175" s="8">
        <f t="shared" si="71"/>
        <v>43.029271819183009</v>
      </c>
      <c r="Q175" s="29">
        <f t="shared" si="72"/>
        <v>326.26019644042753</v>
      </c>
      <c r="R175" s="29">
        <f t="shared" si="73"/>
        <v>9375.6198035595771</v>
      </c>
    </row>
    <row r="176" spans="1:18" x14ac:dyDescent="0.3">
      <c r="A176">
        <f t="shared" si="66"/>
        <v>715000</v>
      </c>
      <c r="B176">
        <f t="shared" si="56"/>
        <v>704820</v>
      </c>
      <c r="C176">
        <f t="shared" si="57"/>
        <v>535500</v>
      </c>
      <c r="D176">
        <f t="shared" si="58"/>
        <v>715000</v>
      </c>
      <c r="E176">
        <f t="shared" si="59"/>
        <v>640476</v>
      </c>
      <c r="F176" s="5">
        <f t="shared" si="60"/>
        <v>652701.3600000001</v>
      </c>
      <c r="G176" s="5">
        <f t="shared" si="61"/>
        <v>680895</v>
      </c>
      <c r="H176" s="5">
        <f t="shared" si="62"/>
        <v>685805.44000000006</v>
      </c>
      <c r="I176" s="5">
        <f t="shared" si="67"/>
        <v>4910.4400000000605</v>
      </c>
      <c r="J176" s="5">
        <f t="shared" si="68"/>
        <v>64344</v>
      </c>
      <c r="K176" s="5">
        <f t="shared" si="69"/>
        <v>-104976</v>
      </c>
      <c r="L176" s="5">
        <f t="shared" si="70"/>
        <v>74524</v>
      </c>
      <c r="M176" s="5">
        <f t="shared" si="63"/>
        <v>-42919</v>
      </c>
      <c r="N176" s="5">
        <f t="shared" si="64"/>
        <v>4910.4400000000023</v>
      </c>
      <c r="O176" s="5">
        <f t="shared" si="65"/>
        <v>7672151.5085513955</v>
      </c>
      <c r="P176" s="8">
        <f t="shared" si="71"/>
        <v>42.329769549796112</v>
      </c>
      <c r="Q176" s="29">
        <f t="shared" si="72"/>
        <v>354.41768960802438</v>
      </c>
      <c r="R176" s="29">
        <f t="shared" si="73"/>
        <v>9466.4623103919803</v>
      </c>
    </row>
    <row r="177" spans="1:18" x14ac:dyDescent="0.3">
      <c r="A177">
        <f t="shared" si="66"/>
        <v>720000</v>
      </c>
      <c r="B177">
        <f t="shared" si="56"/>
        <v>709770</v>
      </c>
      <c r="C177">
        <f t="shared" si="57"/>
        <v>539250</v>
      </c>
      <c r="D177">
        <f t="shared" si="58"/>
        <v>720000</v>
      </c>
      <c r="E177">
        <f t="shared" si="59"/>
        <v>644976</v>
      </c>
      <c r="F177" s="5">
        <f t="shared" si="60"/>
        <v>657286.8600000001</v>
      </c>
      <c r="G177" s="5">
        <f t="shared" si="61"/>
        <v>685657.5</v>
      </c>
      <c r="H177" s="5">
        <f t="shared" si="62"/>
        <v>690627.44000000006</v>
      </c>
      <c r="I177" s="5">
        <f t="shared" si="67"/>
        <v>4969.9400000000605</v>
      </c>
      <c r="J177" s="5">
        <f t="shared" si="68"/>
        <v>64794</v>
      </c>
      <c r="K177" s="5">
        <f t="shared" si="69"/>
        <v>-105726</v>
      </c>
      <c r="L177" s="5">
        <f t="shared" si="70"/>
        <v>75024</v>
      </c>
      <c r="M177" s="5">
        <f t="shared" si="63"/>
        <v>-43181.5</v>
      </c>
      <c r="N177" s="5">
        <f t="shared" si="64"/>
        <v>4969.9400000000023</v>
      </c>
      <c r="O177" s="5">
        <f t="shared" si="65"/>
        <v>7778074.1883920329</v>
      </c>
      <c r="P177" s="8">
        <f t="shared" si="71"/>
        <v>41.650072317413873</v>
      </c>
      <c r="Q177" s="29">
        <f t="shared" si="72"/>
        <v>382.57499317173188</v>
      </c>
      <c r="R177" s="29">
        <f t="shared" si="73"/>
        <v>9557.3050068282719</v>
      </c>
    </row>
    <row r="178" spans="1:18" x14ac:dyDescent="0.3">
      <c r="A178">
        <f t="shared" si="66"/>
        <v>725000</v>
      </c>
      <c r="B178">
        <f t="shared" si="56"/>
        <v>714720</v>
      </c>
      <c r="C178">
        <f t="shared" si="57"/>
        <v>543000</v>
      </c>
      <c r="D178">
        <f t="shared" si="58"/>
        <v>725000</v>
      </c>
      <c r="E178">
        <f t="shared" si="59"/>
        <v>649476</v>
      </c>
      <c r="F178" s="5">
        <f t="shared" si="60"/>
        <v>661872.3600000001</v>
      </c>
      <c r="G178" s="5">
        <f t="shared" si="61"/>
        <v>690420</v>
      </c>
      <c r="H178" s="5">
        <f t="shared" si="62"/>
        <v>695449.44000000006</v>
      </c>
      <c r="I178" s="5">
        <f t="shared" si="67"/>
        <v>5029.4400000000605</v>
      </c>
      <c r="J178" s="5">
        <f t="shared" si="68"/>
        <v>65244</v>
      </c>
      <c r="K178" s="5">
        <f t="shared" si="69"/>
        <v>-106476</v>
      </c>
      <c r="L178" s="5">
        <f t="shared" si="70"/>
        <v>75524</v>
      </c>
      <c r="M178" s="5">
        <f t="shared" si="63"/>
        <v>-43444</v>
      </c>
      <c r="N178" s="5">
        <f t="shared" si="64"/>
        <v>5029.4400000000023</v>
      </c>
      <c r="O178" s="5">
        <f t="shared" si="65"/>
        <v>7884723.6889498001</v>
      </c>
      <c r="P178" s="8">
        <f t="shared" si="71"/>
        <v>40.989461174951828</v>
      </c>
      <c r="Q178" s="29">
        <f t="shared" si="72"/>
        <v>410.73211099152468</v>
      </c>
      <c r="R178" s="29">
        <f t="shared" si="73"/>
        <v>9648.14788900848</v>
      </c>
    </row>
    <row r="179" spans="1:18" x14ac:dyDescent="0.3">
      <c r="A179">
        <f t="shared" si="66"/>
        <v>730000</v>
      </c>
      <c r="B179">
        <f t="shared" si="56"/>
        <v>719670</v>
      </c>
      <c r="C179">
        <f t="shared" si="57"/>
        <v>546750</v>
      </c>
      <c r="D179">
        <f t="shared" si="58"/>
        <v>730000</v>
      </c>
      <c r="E179">
        <f t="shared" si="59"/>
        <v>653976</v>
      </c>
      <c r="F179" s="5">
        <f t="shared" si="60"/>
        <v>666457.8600000001</v>
      </c>
      <c r="G179" s="5">
        <f t="shared" si="61"/>
        <v>695182.5</v>
      </c>
      <c r="H179" s="5">
        <f t="shared" si="62"/>
        <v>700271.44000000006</v>
      </c>
      <c r="I179" s="5">
        <f t="shared" si="67"/>
        <v>5088.9400000000605</v>
      </c>
      <c r="J179" s="5">
        <f t="shared" si="68"/>
        <v>65694</v>
      </c>
      <c r="K179" s="5">
        <f t="shared" si="69"/>
        <v>-107226</v>
      </c>
      <c r="L179" s="5">
        <f t="shared" si="70"/>
        <v>76024</v>
      </c>
      <c r="M179" s="5">
        <f t="shared" si="63"/>
        <v>-43706.5</v>
      </c>
      <c r="N179" s="5">
        <f t="shared" si="64"/>
        <v>5088.9400000000023</v>
      </c>
      <c r="O179" s="5">
        <f t="shared" si="65"/>
        <v>7992100.0102247009</v>
      </c>
      <c r="P179" s="8">
        <f t="shared" si="71"/>
        <v>40.347248413157757</v>
      </c>
      <c r="Q179" s="29">
        <f t="shared" si="72"/>
        <v>438.88904682332759</v>
      </c>
      <c r="R179" s="29">
        <f t="shared" si="73"/>
        <v>9738.9909531766771</v>
      </c>
    </row>
    <row r="180" spans="1:18" x14ac:dyDescent="0.3">
      <c r="A180">
        <f t="shared" si="66"/>
        <v>735000</v>
      </c>
      <c r="B180">
        <f t="shared" si="56"/>
        <v>724620</v>
      </c>
      <c r="C180">
        <f t="shared" si="57"/>
        <v>550500</v>
      </c>
      <c r="D180">
        <f t="shared" si="58"/>
        <v>735000</v>
      </c>
      <c r="E180">
        <f t="shared" si="59"/>
        <v>658476</v>
      </c>
      <c r="F180" s="5">
        <f t="shared" si="60"/>
        <v>671043.3600000001</v>
      </c>
      <c r="G180" s="5">
        <f t="shared" si="61"/>
        <v>699945</v>
      </c>
      <c r="H180" s="5">
        <f t="shared" si="62"/>
        <v>705093.44000000006</v>
      </c>
      <c r="I180" s="5">
        <f t="shared" si="67"/>
        <v>5148.4400000000605</v>
      </c>
      <c r="J180" s="5">
        <f t="shared" si="68"/>
        <v>66144</v>
      </c>
      <c r="K180" s="5">
        <f t="shared" si="69"/>
        <v>-107976</v>
      </c>
      <c r="L180" s="5">
        <f t="shared" si="70"/>
        <v>76524</v>
      </c>
      <c r="M180" s="5">
        <f t="shared" si="63"/>
        <v>-43969</v>
      </c>
      <c r="N180" s="5">
        <f t="shared" si="64"/>
        <v>5148.4400000000023</v>
      </c>
      <c r="O180" s="5">
        <f t="shared" si="65"/>
        <v>8100203.1522167325</v>
      </c>
      <c r="P180" s="8">
        <f t="shared" si="71"/>
        <v>39.722776003877044</v>
      </c>
      <c r="Q180" s="29">
        <f t="shared" si="72"/>
        <v>467.04580432250168</v>
      </c>
      <c r="R180" s="29">
        <f t="shared" si="73"/>
        <v>9829.8341956775039</v>
      </c>
    </row>
    <row r="181" spans="1:18" x14ac:dyDescent="0.3">
      <c r="A181">
        <f t="shared" si="66"/>
        <v>740000</v>
      </c>
      <c r="B181">
        <f t="shared" si="56"/>
        <v>729570</v>
      </c>
      <c r="C181">
        <f t="shared" si="57"/>
        <v>554250</v>
      </c>
      <c r="D181">
        <f t="shared" si="58"/>
        <v>740000</v>
      </c>
      <c r="E181">
        <f t="shared" si="59"/>
        <v>662976</v>
      </c>
      <c r="F181" s="5">
        <f t="shared" si="60"/>
        <v>675628.8600000001</v>
      </c>
      <c r="G181" s="5">
        <f t="shared" si="61"/>
        <v>704707.5</v>
      </c>
      <c r="H181" s="5">
        <f t="shared" si="62"/>
        <v>709915.44000000006</v>
      </c>
      <c r="I181" s="5">
        <f t="shared" si="67"/>
        <v>5207.9400000000605</v>
      </c>
      <c r="J181" s="5">
        <f t="shared" si="68"/>
        <v>66594</v>
      </c>
      <c r="K181" s="5">
        <f t="shared" si="69"/>
        <v>-108726</v>
      </c>
      <c r="L181" s="5">
        <f t="shared" si="70"/>
        <v>77024</v>
      </c>
      <c r="M181" s="5">
        <f t="shared" si="63"/>
        <v>-44231.5</v>
      </c>
      <c r="N181" s="5">
        <f t="shared" si="64"/>
        <v>5207.9400000000023</v>
      </c>
      <c r="O181" s="5">
        <f t="shared" si="65"/>
        <v>8209033.1149258977</v>
      </c>
      <c r="P181" s="8">
        <f t="shared" si="71"/>
        <v>39.115414129795539</v>
      </c>
      <c r="Q181" s="29">
        <f t="shared" si="72"/>
        <v>495.20238704718486</v>
      </c>
      <c r="R181" s="29">
        <f t="shared" si="73"/>
        <v>9920.6776129528189</v>
      </c>
    </row>
    <row r="182" spans="1:18" x14ac:dyDescent="0.3">
      <c r="A182">
        <f t="shared" si="66"/>
        <v>745000</v>
      </c>
      <c r="B182">
        <f t="shared" si="56"/>
        <v>734520</v>
      </c>
      <c r="C182">
        <f t="shared" si="57"/>
        <v>558000</v>
      </c>
      <c r="D182">
        <f t="shared" si="58"/>
        <v>745000</v>
      </c>
      <c r="E182">
        <f t="shared" si="59"/>
        <v>667476</v>
      </c>
      <c r="F182" s="5">
        <f t="shared" si="60"/>
        <v>680214.3600000001</v>
      </c>
      <c r="G182" s="5">
        <f t="shared" si="61"/>
        <v>709470</v>
      </c>
      <c r="H182" s="5">
        <f t="shared" si="62"/>
        <v>714737.44000000006</v>
      </c>
      <c r="I182" s="5">
        <f t="shared" si="67"/>
        <v>5267.4400000000605</v>
      </c>
      <c r="J182" s="5">
        <f t="shared" si="68"/>
        <v>67044</v>
      </c>
      <c r="K182" s="5">
        <f t="shared" si="69"/>
        <v>-109476</v>
      </c>
      <c r="L182" s="5">
        <f t="shared" si="70"/>
        <v>77524</v>
      </c>
      <c r="M182" s="5">
        <f t="shared" si="63"/>
        <v>-44494</v>
      </c>
      <c r="N182" s="5">
        <f t="shared" si="64"/>
        <v>5267.4400000000023</v>
      </c>
      <c r="O182" s="5">
        <f t="shared" si="65"/>
        <v>8318589.8983521909</v>
      </c>
      <c r="P182" s="8">
        <f t="shared" si="71"/>
        <v>38.524559795420146</v>
      </c>
      <c r="Q182" s="29">
        <f t="shared" si="72"/>
        <v>523.35879846150237</v>
      </c>
      <c r="R182" s="29">
        <f t="shared" si="73"/>
        <v>10011.521201538502</v>
      </c>
    </row>
    <row r="183" spans="1:18" x14ac:dyDescent="0.3">
      <c r="A183">
        <f t="shared" si="66"/>
        <v>750000</v>
      </c>
      <c r="B183">
        <f t="shared" si="56"/>
        <v>739470</v>
      </c>
      <c r="C183">
        <f t="shared" si="57"/>
        <v>561750</v>
      </c>
      <c r="D183">
        <f t="shared" si="58"/>
        <v>750000</v>
      </c>
      <c r="E183">
        <f t="shared" si="59"/>
        <v>671976</v>
      </c>
      <c r="F183" s="5">
        <f t="shared" si="60"/>
        <v>684799.8600000001</v>
      </c>
      <c r="G183" s="5">
        <f t="shared" si="61"/>
        <v>714232.5</v>
      </c>
      <c r="H183" s="5">
        <f t="shared" si="62"/>
        <v>719559.44000000006</v>
      </c>
      <c r="I183" s="5">
        <f t="shared" si="67"/>
        <v>5326.9400000000605</v>
      </c>
      <c r="J183" s="5">
        <f t="shared" si="68"/>
        <v>67494</v>
      </c>
      <c r="K183" s="5">
        <f t="shared" si="69"/>
        <v>-110226</v>
      </c>
      <c r="L183" s="5">
        <f t="shared" si="70"/>
        <v>78024</v>
      </c>
      <c r="M183" s="5">
        <f t="shared" si="63"/>
        <v>-44756.5</v>
      </c>
      <c r="N183" s="5">
        <f t="shared" si="64"/>
        <v>5326.9400000000023</v>
      </c>
      <c r="O183" s="5">
        <f t="shared" si="65"/>
        <v>8428873.5024956185</v>
      </c>
      <c r="P183" s="8">
        <f t="shared" si="71"/>
        <v>37.949635514395482</v>
      </c>
      <c r="Q183" s="29">
        <f t="shared" si="72"/>
        <v>551.51504193864912</v>
      </c>
      <c r="R183" s="29">
        <f t="shared" si="73"/>
        <v>10102.364958061356</v>
      </c>
    </row>
    <row r="184" spans="1:18" x14ac:dyDescent="0.3">
      <c r="A184">
        <f t="shared" si="66"/>
        <v>755000</v>
      </c>
      <c r="B184">
        <f t="shared" si="56"/>
        <v>744420</v>
      </c>
      <c r="C184">
        <f t="shared" si="57"/>
        <v>565500</v>
      </c>
      <c r="D184">
        <f t="shared" si="58"/>
        <v>755000</v>
      </c>
      <c r="E184">
        <f t="shared" si="59"/>
        <v>676476</v>
      </c>
      <c r="F184" s="5">
        <f t="shared" si="60"/>
        <v>689385.3600000001</v>
      </c>
      <c r="G184" s="5">
        <f t="shared" si="61"/>
        <v>718995</v>
      </c>
      <c r="H184" s="5">
        <f t="shared" si="62"/>
        <v>724381.44000000006</v>
      </c>
      <c r="I184" s="5">
        <f t="shared" si="67"/>
        <v>5386.4400000000605</v>
      </c>
      <c r="J184" s="5">
        <f t="shared" si="68"/>
        <v>67944</v>
      </c>
      <c r="K184" s="5">
        <f t="shared" si="69"/>
        <v>-110976</v>
      </c>
      <c r="L184" s="5">
        <f t="shared" si="70"/>
        <v>78524</v>
      </c>
      <c r="M184" s="5">
        <f t="shared" si="63"/>
        <v>-45019</v>
      </c>
      <c r="N184" s="5">
        <f t="shared" si="64"/>
        <v>5386.4400000000023</v>
      </c>
      <c r="O184" s="5">
        <f t="shared" si="65"/>
        <v>8539883.9273561761</v>
      </c>
      <c r="P184" s="8">
        <f t="shared" si="71"/>
        <v>37.390088068573419</v>
      </c>
      <c r="Q184" s="29">
        <f t="shared" si="72"/>
        <v>579.67112076385729</v>
      </c>
      <c r="R184" s="29">
        <f t="shared" si="73"/>
        <v>10193.208879236146</v>
      </c>
    </row>
    <row r="185" spans="1:18" x14ac:dyDescent="0.3">
      <c r="A185">
        <f t="shared" si="66"/>
        <v>760000</v>
      </c>
      <c r="B185">
        <f t="shared" si="56"/>
        <v>749370</v>
      </c>
      <c r="C185">
        <f t="shared" si="57"/>
        <v>569250</v>
      </c>
      <c r="D185">
        <f t="shared" si="58"/>
        <v>760000</v>
      </c>
      <c r="E185">
        <f t="shared" si="59"/>
        <v>680976</v>
      </c>
      <c r="F185" s="5">
        <f t="shared" si="60"/>
        <v>693970.8600000001</v>
      </c>
      <c r="G185" s="5">
        <f t="shared" si="61"/>
        <v>723757.5</v>
      </c>
      <c r="H185" s="5">
        <f t="shared" si="62"/>
        <v>729203.44000000006</v>
      </c>
      <c r="I185" s="5">
        <f t="shared" si="67"/>
        <v>5445.9400000000605</v>
      </c>
      <c r="J185" s="5">
        <f t="shared" si="68"/>
        <v>68394</v>
      </c>
      <c r="K185" s="5">
        <f t="shared" si="69"/>
        <v>-111726</v>
      </c>
      <c r="L185" s="5">
        <f t="shared" si="70"/>
        <v>79024</v>
      </c>
      <c r="M185" s="5">
        <f t="shared" si="63"/>
        <v>-45281.5</v>
      </c>
      <c r="N185" s="5">
        <f t="shared" si="64"/>
        <v>5445.9400000000023</v>
      </c>
      <c r="O185" s="5">
        <f t="shared" si="65"/>
        <v>8651621.1729338653</v>
      </c>
      <c r="P185" s="8">
        <f t="shared" si="71"/>
        <v>36.845387334548775</v>
      </c>
      <c r="Q185" s="29">
        <f t="shared" si="72"/>
        <v>607.82703813723947</v>
      </c>
      <c r="R185" s="29">
        <f t="shared" si="73"/>
        <v>10284.052961862766</v>
      </c>
    </row>
    <row r="186" spans="1:18" x14ac:dyDescent="0.3">
      <c r="A186">
        <f t="shared" si="66"/>
        <v>765000</v>
      </c>
      <c r="B186">
        <f t="shared" si="56"/>
        <v>754320</v>
      </c>
      <c r="C186">
        <f t="shared" si="57"/>
        <v>573000</v>
      </c>
      <c r="D186">
        <f t="shared" si="58"/>
        <v>765000</v>
      </c>
      <c r="E186">
        <f t="shared" si="59"/>
        <v>685476</v>
      </c>
      <c r="F186" s="5">
        <f t="shared" si="60"/>
        <v>698556.3600000001</v>
      </c>
      <c r="G186" s="5">
        <f t="shared" si="61"/>
        <v>728520</v>
      </c>
      <c r="H186" s="5">
        <f t="shared" si="62"/>
        <v>734025.44000000006</v>
      </c>
      <c r="I186" s="5">
        <f t="shared" si="67"/>
        <v>5505.4400000000605</v>
      </c>
      <c r="J186" s="5">
        <f t="shared" si="68"/>
        <v>68844</v>
      </c>
      <c r="K186" s="5">
        <f t="shared" si="69"/>
        <v>-112476</v>
      </c>
      <c r="L186" s="5">
        <f t="shared" si="70"/>
        <v>79524</v>
      </c>
      <c r="M186" s="5">
        <f t="shared" si="63"/>
        <v>-45544</v>
      </c>
      <c r="N186" s="5">
        <f t="shared" si="64"/>
        <v>5505.4400000000023</v>
      </c>
      <c r="O186" s="5">
        <f t="shared" si="65"/>
        <v>8764085.2392286863</v>
      </c>
      <c r="P186" s="8">
        <f t="shared" si="71"/>
        <v>36.315025173645409</v>
      </c>
      <c r="Q186" s="29">
        <f t="shared" si="72"/>
        <v>635.98279717653077</v>
      </c>
      <c r="R186" s="29">
        <f t="shared" si="73"/>
        <v>10374.897202823475</v>
      </c>
    </row>
    <row r="187" spans="1:18" x14ac:dyDescent="0.3">
      <c r="A187">
        <f t="shared" si="66"/>
        <v>770000</v>
      </c>
      <c r="B187">
        <f t="shared" si="56"/>
        <v>759270</v>
      </c>
      <c r="C187">
        <f t="shared" si="57"/>
        <v>576750</v>
      </c>
      <c r="D187">
        <f t="shared" si="58"/>
        <v>770000</v>
      </c>
      <c r="E187">
        <f t="shared" si="59"/>
        <v>689976</v>
      </c>
      <c r="F187" s="5">
        <f t="shared" si="60"/>
        <v>703141.8600000001</v>
      </c>
      <c r="G187" s="5">
        <f t="shared" si="61"/>
        <v>733282.5</v>
      </c>
      <c r="H187" s="5">
        <f t="shared" si="62"/>
        <v>738847.44000000006</v>
      </c>
      <c r="I187" s="5">
        <f t="shared" si="67"/>
        <v>5564.9400000000605</v>
      </c>
      <c r="J187" s="5">
        <f t="shared" si="68"/>
        <v>69294</v>
      </c>
      <c r="K187" s="5">
        <f t="shared" si="69"/>
        <v>-113226</v>
      </c>
      <c r="L187" s="5">
        <f t="shared" si="70"/>
        <v>80024</v>
      </c>
      <c r="M187" s="5">
        <f t="shared" si="63"/>
        <v>-45806.5</v>
      </c>
      <c r="N187" s="5">
        <f t="shared" si="64"/>
        <v>5564.9400000000023</v>
      </c>
      <c r="O187" s="5">
        <f t="shared" si="65"/>
        <v>8877276.1262406372</v>
      </c>
      <c r="P187" s="8">
        <f t="shared" si="71"/>
        <v>35.798514381598693</v>
      </c>
      <c r="Q187" s="29">
        <f t="shared" si="72"/>
        <v>664.13840091972361</v>
      </c>
      <c r="R187" s="29">
        <f t="shared" si="73"/>
        <v>10465.74159908028</v>
      </c>
    </row>
    <row r="188" spans="1:18" x14ac:dyDescent="0.3">
      <c r="A188">
        <f t="shared" si="66"/>
        <v>775000</v>
      </c>
      <c r="B188">
        <f t="shared" si="56"/>
        <v>764220</v>
      </c>
      <c r="C188">
        <f t="shared" si="57"/>
        <v>580500</v>
      </c>
      <c r="D188">
        <f t="shared" si="58"/>
        <v>775000</v>
      </c>
      <c r="E188">
        <f t="shared" si="59"/>
        <v>694476</v>
      </c>
      <c r="F188" s="5">
        <f t="shared" si="60"/>
        <v>707727.3600000001</v>
      </c>
      <c r="G188" s="5">
        <f t="shared" si="61"/>
        <v>738045</v>
      </c>
      <c r="H188" s="5">
        <f t="shared" si="62"/>
        <v>743669.44000000006</v>
      </c>
      <c r="I188" s="5">
        <f t="shared" si="67"/>
        <v>5624.4400000000605</v>
      </c>
      <c r="J188" s="5">
        <f t="shared" si="68"/>
        <v>69744</v>
      </c>
      <c r="K188" s="5">
        <f t="shared" si="69"/>
        <v>-113976</v>
      </c>
      <c r="L188" s="5">
        <f t="shared" si="70"/>
        <v>80524</v>
      </c>
      <c r="M188" s="5">
        <f t="shared" si="63"/>
        <v>-46069</v>
      </c>
      <c r="N188" s="5">
        <f t="shared" si="64"/>
        <v>5624.4400000000023</v>
      </c>
      <c r="O188" s="5">
        <f t="shared" si="65"/>
        <v>8991193.8339697216</v>
      </c>
      <c r="P188" s="8">
        <f t="shared" si="71"/>
        <v>35.295387694417116</v>
      </c>
      <c r="Q188" s="29">
        <f t="shared" si="72"/>
        <v>692.2938523275925</v>
      </c>
      <c r="R188" s="29">
        <f t="shared" si="73"/>
        <v>10556.586147672413</v>
      </c>
    </row>
    <row r="189" spans="1:18" x14ac:dyDescent="0.3">
      <c r="A189">
        <f t="shared" si="66"/>
        <v>780000</v>
      </c>
      <c r="B189">
        <f t="shared" si="56"/>
        <v>769170</v>
      </c>
      <c r="C189">
        <f t="shared" si="57"/>
        <v>584250</v>
      </c>
      <c r="D189">
        <f t="shared" si="58"/>
        <v>780000</v>
      </c>
      <c r="E189">
        <f t="shared" si="59"/>
        <v>698976</v>
      </c>
      <c r="F189" s="5">
        <f t="shared" si="60"/>
        <v>712312.8600000001</v>
      </c>
      <c r="G189" s="5">
        <f t="shared" si="61"/>
        <v>742807.5</v>
      </c>
      <c r="H189" s="5">
        <f t="shared" si="62"/>
        <v>748491.44000000006</v>
      </c>
      <c r="I189" s="5">
        <f t="shared" si="67"/>
        <v>5683.9400000000605</v>
      </c>
      <c r="J189" s="5">
        <f t="shared" si="68"/>
        <v>70194</v>
      </c>
      <c r="K189" s="5">
        <f t="shared" si="69"/>
        <v>-114726</v>
      </c>
      <c r="L189" s="5">
        <f t="shared" si="70"/>
        <v>81024</v>
      </c>
      <c r="M189" s="5">
        <f t="shared" si="63"/>
        <v>-46331.5</v>
      </c>
      <c r="N189" s="5">
        <f t="shared" si="64"/>
        <v>5683.9400000000023</v>
      </c>
      <c r="O189" s="5">
        <f t="shared" si="65"/>
        <v>9105838.3624159358</v>
      </c>
      <c r="P189" s="8">
        <f t="shared" si="71"/>
        <v>34.805196847127945</v>
      </c>
      <c r="Q189" s="29">
        <f t="shared" si="72"/>
        <v>720.44915428614058</v>
      </c>
      <c r="R189" s="29">
        <f t="shared" si="73"/>
        <v>10647.430845713865</v>
      </c>
    </row>
    <row r="190" spans="1:18" x14ac:dyDescent="0.3">
      <c r="A190">
        <f t="shared" si="66"/>
        <v>785000</v>
      </c>
      <c r="B190">
        <f t="shared" si="56"/>
        <v>774120</v>
      </c>
      <c r="C190">
        <f t="shared" si="57"/>
        <v>588000</v>
      </c>
      <c r="D190">
        <f t="shared" si="58"/>
        <v>785000</v>
      </c>
      <c r="E190">
        <f t="shared" si="59"/>
        <v>703476</v>
      </c>
      <c r="F190" s="5">
        <f t="shared" si="60"/>
        <v>716898.3600000001</v>
      </c>
      <c r="G190" s="5">
        <f t="shared" si="61"/>
        <v>747570</v>
      </c>
      <c r="H190" s="5">
        <f t="shared" si="62"/>
        <v>753313.44000000006</v>
      </c>
      <c r="I190" s="5">
        <f t="shared" si="67"/>
        <v>5743.4400000000605</v>
      </c>
      <c r="J190" s="5">
        <f t="shared" si="68"/>
        <v>70644</v>
      </c>
      <c r="K190" s="5">
        <f t="shared" si="69"/>
        <v>-115476</v>
      </c>
      <c r="L190" s="5">
        <f t="shared" si="70"/>
        <v>81524</v>
      </c>
      <c r="M190" s="5">
        <f t="shared" si="63"/>
        <v>-46594</v>
      </c>
      <c r="N190" s="5">
        <f t="shared" si="64"/>
        <v>5743.4400000000023</v>
      </c>
      <c r="O190" s="5">
        <f t="shared" si="65"/>
        <v>9221209.7115792837</v>
      </c>
      <c r="P190" s="8">
        <f t="shared" si="71"/>
        <v>34.327511682322296</v>
      </c>
      <c r="Q190" s="29">
        <f t="shared" si="72"/>
        <v>748.60430960893973</v>
      </c>
      <c r="R190" s="29">
        <f t="shared" si="73"/>
        <v>10738.275690391065</v>
      </c>
    </row>
    <row r="191" spans="1:18" x14ac:dyDescent="0.3">
      <c r="A191">
        <f t="shared" si="66"/>
        <v>790000</v>
      </c>
      <c r="B191">
        <f t="shared" si="56"/>
        <v>779070</v>
      </c>
      <c r="C191">
        <f t="shared" si="57"/>
        <v>591750</v>
      </c>
      <c r="D191">
        <f t="shared" si="58"/>
        <v>790000</v>
      </c>
      <c r="E191">
        <f t="shared" si="59"/>
        <v>707976</v>
      </c>
      <c r="F191" s="5">
        <f t="shared" si="60"/>
        <v>721483.8600000001</v>
      </c>
      <c r="G191" s="5">
        <f t="shared" si="61"/>
        <v>752332.5</v>
      </c>
      <c r="H191" s="5">
        <f t="shared" si="62"/>
        <v>758135.44000000006</v>
      </c>
      <c r="I191" s="5">
        <f t="shared" si="67"/>
        <v>5802.9400000000605</v>
      </c>
      <c r="J191" s="5">
        <f t="shared" si="68"/>
        <v>71094</v>
      </c>
      <c r="K191" s="5">
        <f t="shared" si="69"/>
        <v>-116226</v>
      </c>
      <c r="L191" s="5">
        <f t="shared" si="70"/>
        <v>82024</v>
      </c>
      <c r="M191" s="5">
        <f t="shared" si="63"/>
        <v>-46856.5</v>
      </c>
      <c r="N191" s="5">
        <f t="shared" si="64"/>
        <v>5802.9400000000023</v>
      </c>
      <c r="O191" s="5">
        <f t="shared" si="65"/>
        <v>9337307.8814597595</v>
      </c>
      <c r="P191" s="8">
        <f t="shared" si="71"/>
        <v>33.861919305607586</v>
      </c>
      <c r="Q191" s="29">
        <f t="shared" si="72"/>
        <v>776.75932103939249</v>
      </c>
      <c r="R191" s="29">
        <f t="shared" si="73"/>
        <v>10829.120678960611</v>
      </c>
    </row>
    <row r="192" spans="1:18" x14ac:dyDescent="0.3">
      <c r="A192">
        <f t="shared" si="66"/>
        <v>795000</v>
      </c>
      <c r="B192">
        <f t="shared" si="56"/>
        <v>784020</v>
      </c>
      <c r="C192">
        <f t="shared" si="57"/>
        <v>595500</v>
      </c>
      <c r="D192">
        <f t="shared" si="58"/>
        <v>795000</v>
      </c>
      <c r="E192">
        <f t="shared" si="59"/>
        <v>712476</v>
      </c>
      <c r="F192" s="5">
        <f t="shared" si="60"/>
        <v>726069.3600000001</v>
      </c>
      <c r="G192" s="5">
        <f t="shared" si="61"/>
        <v>757095</v>
      </c>
      <c r="H192" s="5">
        <f t="shared" si="62"/>
        <v>762957.44000000006</v>
      </c>
      <c r="I192" s="5">
        <f t="shared" si="67"/>
        <v>5862.4400000000605</v>
      </c>
      <c r="J192" s="5">
        <f t="shared" si="68"/>
        <v>71544</v>
      </c>
      <c r="K192" s="5">
        <f t="shared" si="69"/>
        <v>-116976</v>
      </c>
      <c r="L192" s="5">
        <f t="shared" si="70"/>
        <v>82524</v>
      </c>
      <c r="M192" s="5">
        <f t="shared" si="63"/>
        <v>-47119</v>
      </c>
      <c r="N192" s="5">
        <f t="shared" si="64"/>
        <v>5862.4400000000023</v>
      </c>
      <c r="O192" s="5">
        <f t="shared" si="65"/>
        <v>9454132.8720573708</v>
      </c>
      <c r="P192" s="8">
        <f t="shared" si="71"/>
        <v>33.40802328525632</v>
      </c>
      <c r="Q192" s="29">
        <f t="shared" si="72"/>
        <v>804.91419125289667</v>
      </c>
      <c r="R192" s="29">
        <f t="shared" si="73"/>
        <v>10919.965808747107</v>
      </c>
    </row>
    <row r="193" spans="1:18" x14ac:dyDescent="0.3">
      <c r="A193">
        <f t="shared" si="66"/>
        <v>800000</v>
      </c>
      <c r="B193">
        <f t="shared" si="56"/>
        <v>788970</v>
      </c>
      <c r="C193">
        <f t="shared" si="57"/>
        <v>599250</v>
      </c>
      <c r="D193">
        <f t="shared" si="58"/>
        <v>800000</v>
      </c>
      <c r="E193">
        <f t="shared" si="59"/>
        <v>716976</v>
      </c>
      <c r="F193" s="5">
        <f t="shared" si="60"/>
        <v>730654.8600000001</v>
      </c>
      <c r="G193" s="5">
        <f t="shared" si="61"/>
        <v>761857.5</v>
      </c>
      <c r="H193" s="5">
        <f t="shared" si="62"/>
        <v>767779.44000000006</v>
      </c>
      <c r="I193" s="5">
        <f t="shared" si="67"/>
        <v>5921.9400000000605</v>
      </c>
      <c r="J193" s="5">
        <f t="shared" si="68"/>
        <v>71994</v>
      </c>
      <c r="K193" s="5">
        <f t="shared" si="69"/>
        <v>-117726</v>
      </c>
      <c r="L193" s="5">
        <f t="shared" si="70"/>
        <v>83024</v>
      </c>
      <c r="M193" s="5">
        <f t="shared" si="63"/>
        <v>-47381.5</v>
      </c>
      <c r="N193" s="5">
        <f t="shared" si="64"/>
        <v>5921.9400000000023</v>
      </c>
      <c r="O193" s="5">
        <f t="shared" si="65"/>
        <v>9571684.6833721139</v>
      </c>
      <c r="P193" s="8">
        <f t="shared" si="71"/>
        <v>32.965442893511067</v>
      </c>
      <c r="Q193" s="29">
        <f t="shared" si="72"/>
        <v>833.06892285895083</v>
      </c>
      <c r="R193" s="29">
        <f t="shared" si="73"/>
        <v>11010.811077141054</v>
      </c>
    </row>
    <row r="194" spans="1:18" x14ac:dyDescent="0.3">
      <c r="A194">
        <f t="shared" si="66"/>
        <v>805000</v>
      </c>
      <c r="B194">
        <f t="shared" si="56"/>
        <v>793920</v>
      </c>
      <c r="C194">
        <f t="shared" si="57"/>
        <v>603000</v>
      </c>
      <c r="D194">
        <f t="shared" si="58"/>
        <v>805000</v>
      </c>
      <c r="E194">
        <f t="shared" si="59"/>
        <v>721476</v>
      </c>
      <c r="F194" s="5">
        <f t="shared" si="60"/>
        <v>735240.3600000001</v>
      </c>
      <c r="G194" s="5">
        <f t="shared" si="61"/>
        <v>766620</v>
      </c>
      <c r="H194" s="5">
        <f t="shared" si="62"/>
        <v>772601.44000000006</v>
      </c>
      <c r="I194" s="5">
        <f t="shared" si="67"/>
        <v>5981.4400000000605</v>
      </c>
      <c r="J194" s="5">
        <f t="shared" si="68"/>
        <v>72444</v>
      </c>
      <c r="K194" s="5">
        <f t="shared" si="69"/>
        <v>-118476</v>
      </c>
      <c r="L194" s="5">
        <f t="shared" si="70"/>
        <v>83524</v>
      </c>
      <c r="M194" s="5">
        <f t="shared" si="63"/>
        <v>-47644</v>
      </c>
      <c r="N194" s="5">
        <f t="shared" si="64"/>
        <v>5981.4400000000023</v>
      </c>
      <c r="O194" s="5">
        <f t="shared" si="65"/>
        <v>9689963.315403983</v>
      </c>
      <c r="P194" s="8">
        <f t="shared" si="71"/>
        <v>32.533812387161134</v>
      </c>
      <c r="Q194" s="29">
        <f t="shared" si="72"/>
        <v>861.22351840316333</v>
      </c>
      <c r="R194" s="29">
        <f t="shared" si="73"/>
        <v>11101.656481596841</v>
      </c>
    </row>
    <row r="195" spans="1:18" x14ac:dyDescent="0.3">
      <c r="A195">
        <f t="shared" si="66"/>
        <v>810000</v>
      </c>
      <c r="B195">
        <f t="shared" ref="B195:B226" si="74">$D$3*A195-$E$3</f>
        <v>798870</v>
      </c>
      <c r="C195">
        <f t="shared" ref="C195:C226" si="75">$D$4*A195-$E$4</f>
        <v>606750</v>
      </c>
      <c r="D195">
        <f t="shared" ref="D195:D226" si="76">$D$5*A195-$E$5</f>
        <v>810000</v>
      </c>
      <c r="E195">
        <f t="shared" ref="E195:E226" si="77">$D$6*A195-$E$6</f>
        <v>725976</v>
      </c>
      <c r="F195" s="5">
        <f t="shared" ref="F195:F226" si="78">$C$8*B195 + (1 - $C$8)*E195</f>
        <v>739825.8600000001</v>
      </c>
      <c r="G195" s="5">
        <f t="shared" ref="G195:G226" si="79">$C$8*C195 + (1 - $C$8)*D195</f>
        <v>771382.5</v>
      </c>
      <c r="H195" s="5">
        <f t="shared" ref="H195:H226" si="80" xml:space="preserve"> $F$15*B195 + $F$16*C195 + $F$17*D195 + $F$18*E195 - $C$14</f>
        <v>777423.44000000006</v>
      </c>
      <c r="I195" s="5">
        <f t="shared" si="67"/>
        <v>6040.9400000000605</v>
      </c>
      <c r="J195" s="5">
        <f t="shared" si="68"/>
        <v>72894</v>
      </c>
      <c r="K195" s="5">
        <f t="shared" si="69"/>
        <v>-119226</v>
      </c>
      <c r="L195" s="5">
        <f t="shared" si="70"/>
        <v>84024</v>
      </c>
      <c r="M195" s="5">
        <f t="shared" ref="M195:M226" si="81" xml:space="preserve"> E195 - D195 + $C$8*(D195 - C195) - $C$14</f>
        <v>-47906.5</v>
      </c>
      <c r="N195" s="5">
        <f t="shared" ref="N195:N226" si="82" xml:space="preserve"> J195*$F$15 + K195*$F$16 + L195*$F$17 + M195</f>
        <v>6040.9400000000023</v>
      </c>
      <c r="O195" s="5">
        <f t="shared" ref="O195:O226" si="83" xml:space="preserve"> J195*J195*$G$15 + K195*K195*$H$16 + L195*L195*$I$17 + 2*(J195*K195*$H$15 + J195*L195*$I$15 + K195*L195*$I$16)</f>
        <v>9808968.7681529876</v>
      </c>
      <c r="P195" s="8">
        <f t="shared" si="71"/>
        <v>32.112780325155711</v>
      </c>
      <c r="Q195" s="29">
        <f t="shared" si="72"/>
        <v>889.37798036919594</v>
      </c>
      <c r="R195" s="29">
        <f t="shared" si="73"/>
        <v>11192.502019630809</v>
      </c>
    </row>
    <row r="196" spans="1:18" x14ac:dyDescent="0.3">
      <c r="A196">
        <f t="shared" si="66"/>
        <v>815000</v>
      </c>
      <c r="B196">
        <f t="shared" si="74"/>
        <v>803820</v>
      </c>
      <c r="C196">
        <f t="shared" si="75"/>
        <v>610500</v>
      </c>
      <c r="D196">
        <f t="shared" si="76"/>
        <v>815000</v>
      </c>
      <c r="E196">
        <f t="shared" si="77"/>
        <v>730476</v>
      </c>
      <c r="F196" s="5">
        <f t="shared" si="78"/>
        <v>744411.3600000001</v>
      </c>
      <c r="G196" s="5">
        <f t="shared" si="79"/>
        <v>776145</v>
      </c>
      <c r="H196" s="5">
        <f t="shared" si="80"/>
        <v>782245.44000000006</v>
      </c>
      <c r="I196" s="5">
        <f t="shared" si="67"/>
        <v>6100.4400000000605</v>
      </c>
      <c r="J196" s="5">
        <f t="shared" si="68"/>
        <v>73344</v>
      </c>
      <c r="K196" s="5">
        <f t="shared" si="69"/>
        <v>-119976</v>
      </c>
      <c r="L196" s="5">
        <f t="shared" si="70"/>
        <v>84524</v>
      </c>
      <c r="M196" s="5">
        <f t="shared" si="81"/>
        <v>-48169</v>
      </c>
      <c r="N196" s="5">
        <f t="shared" si="82"/>
        <v>6100.4400000000023</v>
      </c>
      <c r="O196" s="5">
        <f t="shared" si="83"/>
        <v>9928701.0416191239</v>
      </c>
      <c r="P196" s="8">
        <f t="shared" si="71"/>
        <v>31.702008921153919</v>
      </c>
      <c r="Q196" s="29">
        <f t="shared" si="72"/>
        <v>917.5323111806365</v>
      </c>
      <c r="R196" s="29">
        <f t="shared" si="73"/>
        <v>11283.347688819369</v>
      </c>
    </row>
    <row r="197" spans="1:18" x14ac:dyDescent="0.3">
      <c r="A197">
        <f t="shared" si="66"/>
        <v>820000</v>
      </c>
      <c r="B197">
        <f t="shared" si="74"/>
        <v>808770</v>
      </c>
      <c r="C197">
        <f t="shared" si="75"/>
        <v>614250</v>
      </c>
      <c r="D197">
        <f t="shared" si="76"/>
        <v>820000</v>
      </c>
      <c r="E197">
        <f t="shared" si="77"/>
        <v>734976</v>
      </c>
      <c r="F197" s="5">
        <f t="shared" si="78"/>
        <v>748996.8600000001</v>
      </c>
      <c r="G197" s="5">
        <f t="shared" si="79"/>
        <v>780907.5</v>
      </c>
      <c r="H197" s="5">
        <f t="shared" si="80"/>
        <v>787067.44000000006</v>
      </c>
      <c r="I197" s="5">
        <f t="shared" si="67"/>
        <v>6159.9400000000605</v>
      </c>
      <c r="J197" s="5">
        <f t="shared" si="68"/>
        <v>73794</v>
      </c>
      <c r="K197" s="5">
        <f t="shared" si="69"/>
        <v>-120726</v>
      </c>
      <c r="L197" s="5">
        <f t="shared" si="70"/>
        <v>85024</v>
      </c>
      <c r="M197" s="5">
        <f t="shared" si="81"/>
        <v>-48431.5</v>
      </c>
      <c r="N197" s="5">
        <f t="shared" si="82"/>
        <v>6159.9400000000023</v>
      </c>
      <c r="O197" s="5">
        <f t="shared" si="83"/>
        <v>10049160.135802392</v>
      </c>
      <c r="P197" s="8">
        <f t="shared" si="71"/>
        <v>31.301173429044553</v>
      </c>
      <c r="Q197" s="29">
        <f t="shared" si="72"/>
        <v>945.68651320280696</v>
      </c>
      <c r="R197" s="29">
        <f t="shared" si="73"/>
        <v>11374.193486797198</v>
      </c>
    </row>
    <row r="198" spans="1:18" x14ac:dyDescent="0.3">
      <c r="A198">
        <f t="shared" si="66"/>
        <v>825000</v>
      </c>
      <c r="B198">
        <f t="shared" si="74"/>
        <v>813720</v>
      </c>
      <c r="C198">
        <f t="shared" si="75"/>
        <v>618000</v>
      </c>
      <c r="D198">
        <f t="shared" si="76"/>
        <v>825000</v>
      </c>
      <c r="E198">
        <f t="shared" si="77"/>
        <v>739476</v>
      </c>
      <c r="F198" s="5">
        <f t="shared" si="78"/>
        <v>753582.3600000001</v>
      </c>
      <c r="G198" s="5">
        <f t="shared" si="79"/>
        <v>785670</v>
      </c>
      <c r="H198" s="5">
        <f t="shared" si="80"/>
        <v>791889.44000000006</v>
      </c>
      <c r="I198" s="5">
        <f t="shared" si="67"/>
        <v>6219.4400000000605</v>
      </c>
      <c r="J198" s="5">
        <f t="shared" si="68"/>
        <v>74244</v>
      </c>
      <c r="K198" s="5">
        <f t="shared" si="69"/>
        <v>-121476</v>
      </c>
      <c r="L198" s="5">
        <f t="shared" si="70"/>
        <v>85524</v>
      </c>
      <c r="M198" s="5">
        <f t="shared" si="81"/>
        <v>-48694</v>
      </c>
      <c r="N198" s="5">
        <f t="shared" si="82"/>
        <v>6219.4400000000023</v>
      </c>
      <c r="O198" s="5">
        <f t="shared" si="83"/>
        <v>10170346.050702788</v>
      </c>
      <c r="P198" s="8">
        <f t="shared" si="71"/>
        <v>30.909961559582911</v>
      </c>
      <c r="Q198" s="29">
        <f t="shared" si="72"/>
        <v>973.84058874450329</v>
      </c>
      <c r="R198" s="29">
        <f t="shared" si="73"/>
        <v>11465.0394112555</v>
      </c>
    </row>
    <row r="199" spans="1:18" x14ac:dyDescent="0.3">
      <c r="A199">
        <f t="shared" si="66"/>
        <v>830000</v>
      </c>
      <c r="B199">
        <f t="shared" si="74"/>
        <v>818670</v>
      </c>
      <c r="C199">
        <f t="shared" si="75"/>
        <v>621750</v>
      </c>
      <c r="D199">
        <f t="shared" si="76"/>
        <v>830000</v>
      </c>
      <c r="E199">
        <f t="shared" si="77"/>
        <v>743976</v>
      </c>
      <c r="F199" s="5">
        <f t="shared" si="78"/>
        <v>758167.8600000001</v>
      </c>
      <c r="G199" s="5">
        <f t="shared" si="79"/>
        <v>790432.5</v>
      </c>
      <c r="H199" s="5">
        <f t="shared" si="80"/>
        <v>796711.44000000006</v>
      </c>
      <c r="I199" s="5">
        <f t="shared" si="67"/>
        <v>6278.9400000000605</v>
      </c>
      <c r="J199" s="5">
        <f t="shared" si="68"/>
        <v>74694</v>
      </c>
      <c r="K199" s="5">
        <f t="shared" si="69"/>
        <v>-122226</v>
      </c>
      <c r="L199" s="5">
        <f t="shared" si="70"/>
        <v>86024</v>
      </c>
      <c r="M199" s="5">
        <f t="shared" si="81"/>
        <v>-48956.5</v>
      </c>
      <c r="N199" s="5">
        <f t="shared" si="82"/>
        <v>6278.9400000000023</v>
      </c>
      <c r="O199" s="5">
        <f t="shared" si="83"/>
        <v>10292258.786320318</v>
      </c>
      <c r="P199" s="8">
        <f t="shared" si="71"/>
        <v>30.528072926410829</v>
      </c>
      <c r="Q199" s="29">
        <f t="shared" si="72"/>
        <v>1001.9945400596671</v>
      </c>
      <c r="R199" s="29">
        <f t="shared" si="73"/>
        <v>11555.885459940338</v>
      </c>
    </row>
    <row r="200" spans="1:18" x14ac:dyDescent="0.3">
      <c r="A200">
        <f t="shared" si="66"/>
        <v>835000</v>
      </c>
      <c r="B200">
        <f t="shared" si="74"/>
        <v>823620</v>
      </c>
      <c r="C200">
        <f t="shared" si="75"/>
        <v>625500</v>
      </c>
      <c r="D200">
        <f t="shared" si="76"/>
        <v>835000</v>
      </c>
      <c r="E200">
        <f t="shared" si="77"/>
        <v>748476</v>
      </c>
      <c r="F200" s="5">
        <f t="shared" si="78"/>
        <v>762753.3600000001</v>
      </c>
      <c r="G200" s="5">
        <f t="shared" si="79"/>
        <v>795195</v>
      </c>
      <c r="H200" s="5">
        <f t="shared" si="80"/>
        <v>801533.44000000006</v>
      </c>
      <c r="I200" s="5">
        <f t="shared" si="67"/>
        <v>6338.4400000000605</v>
      </c>
      <c r="J200" s="5">
        <f t="shared" si="68"/>
        <v>75144</v>
      </c>
      <c r="K200" s="5">
        <f t="shared" si="69"/>
        <v>-122976</v>
      </c>
      <c r="L200" s="5">
        <f t="shared" si="70"/>
        <v>86524</v>
      </c>
      <c r="M200" s="5">
        <f t="shared" si="81"/>
        <v>-49219</v>
      </c>
      <c r="N200" s="5">
        <f t="shared" si="82"/>
        <v>6338.4400000000023</v>
      </c>
      <c r="O200" s="5">
        <f t="shared" si="83"/>
        <v>10414898.342654979</v>
      </c>
      <c r="P200" s="8">
        <f t="shared" si="71"/>
        <v>30.155218519826832</v>
      </c>
      <c r="Q200" s="29">
        <f t="shared" si="72"/>
        <v>1030.1483693490145</v>
      </c>
      <c r="R200" s="29">
        <f t="shared" si="73"/>
        <v>11646.731630650989</v>
      </c>
    </row>
    <row r="201" spans="1:18" x14ac:dyDescent="0.3">
      <c r="A201">
        <f t="shared" si="66"/>
        <v>840000</v>
      </c>
      <c r="B201">
        <f t="shared" si="74"/>
        <v>828570</v>
      </c>
      <c r="C201">
        <f t="shared" si="75"/>
        <v>629250</v>
      </c>
      <c r="D201">
        <f t="shared" si="76"/>
        <v>840000</v>
      </c>
      <c r="E201">
        <f t="shared" si="77"/>
        <v>752976</v>
      </c>
      <c r="F201" s="5">
        <f t="shared" si="78"/>
        <v>767338.8600000001</v>
      </c>
      <c r="G201" s="5">
        <f t="shared" si="79"/>
        <v>799957.5</v>
      </c>
      <c r="H201" s="5">
        <f t="shared" si="80"/>
        <v>806355.44000000006</v>
      </c>
      <c r="I201" s="5">
        <f t="shared" si="67"/>
        <v>6397.9400000000605</v>
      </c>
      <c r="J201" s="5">
        <f t="shared" si="68"/>
        <v>75594</v>
      </c>
      <c r="K201" s="5">
        <f t="shared" si="69"/>
        <v>-123726</v>
      </c>
      <c r="L201" s="5">
        <f t="shared" si="70"/>
        <v>87024</v>
      </c>
      <c r="M201" s="5">
        <f t="shared" si="81"/>
        <v>-49481.5</v>
      </c>
      <c r="N201" s="5">
        <f t="shared" si="82"/>
        <v>6397.9400000000023</v>
      </c>
      <c r="O201" s="5">
        <f t="shared" si="83"/>
        <v>10538264.719706774</v>
      </c>
      <c r="P201" s="8">
        <f t="shared" si="71"/>
        <v>29.791120206772234</v>
      </c>
      <c r="Q201" s="29">
        <f t="shared" si="72"/>
        <v>1058.3020787615906</v>
      </c>
      <c r="R201" s="29">
        <f t="shared" si="73"/>
        <v>11737.577921238415</v>
      </c>
    </row>
    <row r="202" spans="1:18" x14ac:dyDescent="0.3">
      <c r="A202">
        <f t="shared" si="66"/>
        <v>845000</v>
      </c>
      <c r="B202">
        <f t="shared" si="74"/>
        <v>833520</v>
      </c>
      <c r="C202">
        <f t="shared" si="75"/>
        <v>633000</v>
      </c>
      <c r="D202">
        <f t="shared" si="76"/>
        <v>845000</v>
      </c>
      <c r="E202">
        <f t="shared" si="77"/>
        <v>757476</v>
      </c>
      <c r="F202" s="5">
        <f t="shared" si="78"/>
        <v>771924.3600000001</v>
      </c>
      <c r="G202" s="5">
        <f t="shared" si="79"/>
        <v>804720</v>
      </c>
      <c r="H202" s="5">
        <f t="shared" si="80"/>
        <v>811177.44000000006</v>
      </c>
      <c r="I202" s="5">
        <f t="shared" si="67"/>
        <v>6457.4400000000605</v>
      </c>
      <c r="J202" s="5">
        <f t="shared" si="68"/>
        <v>76044</v>
      </c>
      <c r="K202" s="5">
        <f t="shared" si="69"/>
        <v>-124476</v>
      </c>
      <c r="L202" s="5">
        <f t="shared" si="70"/>
        <v>87524</v>
      </c>
      <c r="M202" s="5">
        <f t="shared" si="81"/>
        <v>-49744</v>
      </c>
      <c r="N202" s="5">
        <f t="shared" si="82"/>
        <v>6457.4400000000023</v>
      </c>
      <c r="O202" s="5">
        <f t="shared" si="83"/>
        <v>10662357.917475699</v>
      </c>
      <c r="P202" s="8">
        <f t="shared" si="71"/>
        <v>29.435510255592334</v>
      </c>
      <c r="Q202" s="29">
        <f t="shared" si="72"/>
        <v>1086.4556703962789</v>
      </c>
      <c r="R202" s="29">
        <f t="shared" si="73"/>
        <v>11828.424329603726</v>
      </c>
    </row>
    <row r="203" spans="1:18" x14ac:dyDescent="0.3">
      <c r="A203">
        <f t="shared" si="66"/>
        <v>850000</v>
      </c>
      <c r="B203">
        <f t="shared" si="74"/>
        <v>838470</v>
      </c>
      <c r="C203">
        <f t="shared" si="75"/>
        <v>636750</v>
      </c>
      <c r="D203">
        <f t="shared" si="76"/>
        <v>850000</v>
      </c>
      <c r="E203">
        <f t="shared" si="77"/>
        <v>761976</v>
      </c>
      <c r="F203" s="5">
        <f t="shared" si="78"/>
        <v>776509.8600000001</v>
      </c>
      <c r="G203" s="5">
        <f t="shared" si="79"/>
        <v>809482.5</v>
      </c>
      <c r="H203" s="5">
        <f t="shared" si="80"/>
        <v>815999.44000000006</v>
      </c>
      <c r="I203" s="5">
        <f t="shared" si="67"/>
        <v>6516.9400000000605</v>
      </c>
      <c r="J203" s="5">
        <f t="shared" si="68"/>
        <v>76494</v>
      </c>
      <c r="K203" s="5">
        <f t="shared" si="69"/>
        <v>-125226</v>
      </c>
      <c r="L203" s="5">
        <f t="shared" si="70"/>
        <v>88024</v>
      </c>
      <c r="M203" s="5">
        <f t="shared" si="81"/>
        <v>-50006.5</v>
      </c>
      <c r="N203" s="5">
        <f t="shared" si="82"/>
        <v>6516.9400000000023</v>
      </c>
      <c r="O203" s="5">
        <f t="shared" si="83"/>
        <v>10787177.935961753</v>
      </c>
      <c r="P203" s="8">
        <f t="shared" si="71"/>
        <v>29.088130884219169</v>
      </c>
      <c r="Q203" s="29">
        <f t="shared" si="72"/>
        <v>1114.6091463032608</v>
      </c>
      <c r="R203" s="29">
        <f t="shared" si="73"/>
        <v>11919.270853696744</v>
      </c>
    </row>
    <row r="204" spans="1:18" x14ac:dyDescent="0.3">
      <c r="A204">
        <f t="shared" si="66"/>
        <v>855000</v>
      </c>
      <c r="B204">
        <f t="shared" si="74"/>
        <v>843420</v>
      </c>
      <c r="C204">
        <f t="shared" si="75"/>
        <v>640500</v>
      </c>
      <c r="D204">
        <f t="shared" si="76"/>
        <v>855000</v>
      </c>
      <c r="E204">
        <f t="shared" si="77"/>
        <v>766476</v>
      </c>
      <c r="F204" s="5">
        <f t="shared" si="78"/>
        <v>781095.3600000001</v>
      </c>
      <c r="G204" s="5">
        <f t="shared" si="79"/>
        <v>814245</v>
      </c>
      <c r="H204" s="5">
        <f t="shared" si="80"/>
        <v>820821.44000000006</v>
      </c>
      <c r="I204" s="5">
        <f t="shared" si="67"/>
        <v>6576.4400000000605</v>
      </c>
      <c r="J204" s="5">
        <f t="shared" si="68"/>
        <v>76944</v>
      </c>
      <c r="K204" s="5">
        <f t="shared" si="69"/>
        <v>-125976</v>
      </c>
      <c r="L204" s="5">
        <f t="shared" si="70"/>
        <v>88524</v>
      </c>
      <c r="M204" s="5">
        <f t="shared" si="81"/>
        <v>-50269</v>
      </c>
      <c r="N204" s="5">
        <f t="shared" si="82"/>
        <v>6576.4400000000023</v>
      </c>
      <c r="O204" s="5">
        <f t="shared" si="83"/>
        <v>10912724.775164939</v>
      </c>
      <c r="P204" s="8">
        <f t="shared" si="71"/>
        <v>28.748733830495382</v>
      </c>
      <c r="Q204" s="29">
        <f t="shared" si="72"/>
        <v>1142.7625084854099</v>
      </c>
      <c r="R204" s="29">
        <f t="shared" si="73"/>
        <v>12010.117491514595</v>
      </c>
    </row>
    <row r="205" spans="1:18" x14ac:dyDescent="0.3">
      <c r="A205">
        <f t="shared" si="66"/>
        <v>860000</v>
      </c>
      <c r="B205">
        <f t="shared" si="74"/>
        <v>848370</v>
      </c>
      <c r="C205">
        <f t="shared" si="75"/>
        <v>644250</v>
      </c>
      <c r="D205">
        <f t="shared" si="76"/>
        <v>860000</v>
      </c>
      <c r="E205">
        <f t="shared" si="77"/>
        <v>770976</v>
      </c>
      <c r="F205" s="5">
        <f t="shared" si="78"/>
        <v>785680.8600000001</v>
      </c>
      <c r="G205" s="5">
        <f t="shared" si="79"/>
        <v>819007.5</v>
      </c>
      <c r="H205" s="5">
        <f t="shared" si="80"/>
        <v>825643.44000000006</v>
      </c>
      <c r="I205" s="5">
        <f t="shared" si="67"/>
        <v>6635.9400000000605</v>
      </c>
      <c r="J205" s="5">
        <f t="shared" si="68"/>
        <v>77394</v>
      </c>
      <c r="K205" s="5">
        <f t="shared" si="69"/>
        <v>-126726</v>
      </c>
      <c r="L205" s="5">
        <f t="shared" si="70"/>
        <v>89024</v>
      </c>
      <c r="M205" s="5">
        <f t="shared" si="81"/>
        <v>-50531.5</v>
      </c>
      <c r="N205" s="5">
        <f t="shared" si="82"/>
        <v>6635.9400000000023</v>
      </c>
      <c r="O205" s="5">
        <f t="shared" si="83"/>
        <v>11038998.435085259</v>
      </c>
      <c r="P205" s="8">
        <f t="shared" si="71"/>
        <v>28.417079943447959</v>
      </c>
      <c r="Q205" s="29">
        <f t="shared" si="72"/>
        <v>1170.9157588996568</v>
      </c>
      <c r="R205" s="29">
        <f t="shared" si="73"/>
        <v>12100.964241100348</v>
      </c>
    </row>
    <row r="206" spans="1:18" x14ac:dyDescent="0.3">
      <c r="A206">
        <f t="shared" si="66"/>
        <v>865000</v>
      </c>
      <c r="B206">
        <f t="shared" si="74"/>
        <v>853320</v>
      </c>
      <c r="C206">
        <f t="shared" si="75"/>
        <v>648000</v>
      </c>
      <c r="D206">
        <f t="shared" si="76"/>
        <v>865000</v>
      </c>
      <c r="E206">
        <f t="shared" si="77"/>
        <v>775476</v>
      </c>
      <c r="F206" s="5">
        <f t="shared" si="78"/>
        <v>790266.3600000001</v>
      </c>
      <c r="G206" s="5">
        <f t="shared" si="79"/>
        <v>823770</v>
      </c>
      <c r="H206" s="5">
        <f t="shared" si="80"/>
        <v>830465.44000000006</v>
      </c>
      <c r="I206" s="5">
        <f t="shared" si="67"/>
        <v>6695.4400000000605</v>
      </c>
      <c r="J206" s="5">
        <f t="shared" si="68"/>
        <v>77844</v>
      </c>
      <c r="K206" s="5">
        <f t="shared" si="69"/>
        <v>-127476</v>
      </c>
      <c r="L206" s="5">
        <f t="shared" si="70"/>
        <v>89524</v>
      </c>
      <c r="M206" s="5">
        <f t="shared" si="81"/>
        <v>-50794</v>
      </c>
      <c r="N206" s="5">
        <f t="shared" si="82"/>
        <v>6695.4400000000023</v>
      </c>
      <c r="O206" s="5">
        <f t="shared" si="83"/>
        <v>11165998.915722709</v>
      </c>
      <c r="P206" s="8">
        <f t="shared" si="71"/>
        <v>28.092938794374476</v>
      </c>
      <c r="Q206" s="29">
        <f t="shared" si="72"/>
        <v>1199.0688994582979</v>
      </c>
      <c r="R206" s="29">
        <f t="shared" si="73"/>
        <v>12191.811100541707</v>
      </c>
    </row>
    <row r="207" spans="1:18" x14ac:dyDescent="0.3">
      <c r="A207">
        <f t="shared" si="66"/>
        <v>870000</v>
      </c>
      <c r="B207">
        <f t="shared" si="74"/>
        <v>858270</v>
      </c>
      <c r="C207">
        <f t="shared" si="75"/>
        <v>651750</v>
      </c>
      <c r="D207">
        <f t="shared" si="76"/>
        <v>870000</v>
      </c>
      <c r="E207">
        <f t="shared" si="77"/>
        <v>779976</v>
      </c>
      <c r="F207" s="5">
        <f t="shared" si="78"/>
        <v>794851.8600000001</v>
      </c>
      <c r="G207" s="5">
        <f t="shared" si="79"/>
        <v>828532.5</v>
      </c>
      <c r="H207" s="5">
        <f t="shared" si="80"/>
        <v>835287.44000000006</v>
      </c>
      <c r="I207" s="5">
        <f t="shared" si="67"/>
        <v>6754.9400000000605</v>
      </c>
      <c r="J207" s="5">
        <f t="shared" si="68"/>
        <v>78294</v>
      </c>
      <c r="K207" s="5">
        <f t="shared" si="69"/>
        <v>-128226</v>
      </c>
      <c r="L207" s="5">
        <f t="shared" si="70"/>
        <v>90024</v>
      </c>
      <c r="M207" s="5">
        <f t="shared" si="81"/>
        <v>-51056.5</v>
      </c>
      <c r="N207" s="5">
        <f t="shared" si="82"/>
        <v>6754.9400000000023</v>
      </c>
      <c r="O207" s="5">
        <f t="shared" si="83"/>
        <v>11293726.217077291</v>
      </c>
      <c r="P207" s="8">
        <f t="shared" si="71"/>
        <v>27.776088306686432</v>
      </c>
      <c r="Q207" s="29">
        <f t="shared" si="72"/>
        <v>1227.2219320302556</v>
      </c>
      <c r="R207" s="29">
        <f t="shared" si="73"/>
        <v>12282.658067969749</v>
      </c>
    </row>
    <row r="208" spans="1:18" x14ac:dyDescent="0.3">
      <c r="A208">
        <f t="shared" si="66"/>
        <v>875000</v>
      </c>
      <c r="B208">
        <f t="shared" si="74"/>
        <v>863220</v>
      </c>
      <c r="C208">
        <f t="shared" si="75"/>
        <v>655500</v>
      </c>
      <c r="D208">
        <f t="shared" si="76"/>
        <v>875000</v>
      </c>
      <c r="E208">
        <f t="shared" si="77"/>
        <v>784476</v>
      </c>
      <c r="F208" s="5">
        <f t="shared" si="78"/>
        <v>799437.3600000001</v>
      </c>
      <c r="G208" s="5">
        <f t="shared" si="79"/>
        <v>833295</v>
      </c>
      <c r="H208" s="5">
        <f t="shared" si="80"/>
        <v>840109.44000000006</v>
      </c>
      <c r="I208" s="5">
        <f t="shared" si="67"/>
        <v>6814.4400000000605</v>
      </c>
      <c r="J208" s="5">
        <f t="shared" si="68"/>
        <v>78744</v>
      </c>
      <c r="K208" s="5">
        <f t="shared" si="69"/>
        <v>-128976</v>
      </c>
      <c r="L208" s="5">
        <f t="shared" si="70"/>
        <v>90524</v>
      </c>
      <c r="M208" s="5">
        <f t="shared" si="81"/>
        <v>-51319</v>
      </c>
      <c r="N208" s="5">
        <f t="shared" si="82"/>
        <v>6814.4400000000023</v>
      </c>
      <c r="O208" s="5">
        <f t="shared" si="83"/>
        <v>11422180.339149002</v>
      </c>
      <c r="P208" s="8">
        <f t="shared" si="71"/>
        <v>27.46631440350302</v>
      </c>
      <c r="Q208" s="29">
        <f t="shared" si="72"/>
        <v>1255.3748584423074</v>
      </c>
      <c r="R208" s="29">
        <f t="shared" si="73"/>
        <v>12373.505141557696</v>
      </c>
    </row>
    <row r="209" spans="1:18" x14ac:dyDescent="0.3">
      <c r="A209">
        <f t="shared" si="66"/>
        <v>880000</v>
      </c>
      <c r="B209">
        <f t="shared" si="74"/>
        <v>868170</v>
      </c>
      <c r="C209">
        <f t="shared" si="75"/>
        <v>659250</v>
      </c>
      <c r="D209">
        <f t="shared" si="76"/>
        <v>880000</v>
      </c>
      <c r="E209">
        <f t="shared" si="77"/>
        <v>788976</v>
      </c>
      <c r="F209" s="5">
        <f t="shared" si="78"/>
        <v>804022.8600000001</v>
      </c>
      <c r="G209" s="5">
        <f t="shared" si="79"/>
        <v>838057.5</v>
      </c>
      <c r="H209" s="5">
        <f t="shared" si="80"/>
        <v>844931.44000000006</v>
      </c>
      <c r="I209" s="5">
        <f t="shared" si="67"/>
        <v>6873.9400000000605</v>
      </c>
      <c r="J209" s="5">
        <f t="shared" si="68"/>
        <v>79194</v>
      </c>
      <c r="K209" s="5">
        <f t="shared" si="69"/>
        <v>-129726</v>
      </c>
      <c r="L209" s="5">
        <f t="shared" si="70"/>
        <v>91024</v>
      </c>
      <c r="M209" s="5">
        <f t="shared" si="81"/>
        <v>-51581.5</v>
      </c>
      <c r="N209" s="5">
        <f t="shared" si="82"/>
        <v>6873.9400000000023</v>
      </c>
      <c r="O209" s="5">
        <f t="shared" si="83"/>
        <v>11551361.281937849</v>
      </c>
      <c r="P209" s="8">
        <f t="shared" si="71"/>
        <v>27.163410672059456</v>
      </c>
      <c r="Q209" s="29">
        <f t="shared" si="72"/>
        <v>1283.5276804802588</v>
      </c>
      <c r="R209" s="29">
        <f t="shared" si="73"/>
        <v>12464.352319519745</v>
      </c>
    </row>
    <row r="210" spans="1:18" x14ac:dyDescent="0.3">
      <c r="A210">
        <f t="shared" si="66"/>
        <v>885000</v>
      </c>
      <c r="B210">
        <f t="shared" si="74"/>
        <v>873120</v>
      </c>
      <c r="C210">
        <f t="shared" si="75"/>
        <v>663000</v>
      </c>
      <c r="D210">
        <f t="shared" si="76"/>
        <v>885000</v>
      </c>
      <c r="E210">
        <f t="shared" si="77"/>
        <v>793476</v>
      </c>
      <c r="F210" s="5">
        <f t="shared" si="78"/>
        <v>808608.3600000001</v>
      </c>
      <c r="G210" s="5">
        <f t="shared" si="79"/>
        <v>842820</v>
      </c>
      <c r="H210" s="5">
        <f t="shared" si="80"/>
        <v>849753.44000000006</v>
      </c>
      <c r="I210" s="5">
        <f t="shared" si="67"/>
        <v>6933.4400000000605</v>
      </c>
      <c r="J210" s="5">
        <f t="shared" si="68"/>
        <v>79644</v>
      </c>
      <c r="K210" s="5">
        <f t="shared" si="69"/>
        <v>-130476</v>
      </c>
      <c r="L210" s="5">
        <f t="shared" si="70"/>
        <v>91524</v>
      </c>
      <c r="M210" s="5">
        <f t="shared" si="81"/>
        <v>-51844</v>
      </c>
      <c r="N210" s="5">
        <f t="shared" si="82"/>
        <v>6933.4400000000023</v>
      </c>
      <c r="O210" s="5">
        <f t="shared" si="83"/>
        <v>11681269.045443825</v>
      </c>
      <c r="P210" s="8">
        <f t="shared" si="71"/>
        <v>26.867178044033892</v>
      </c>
      <c r="Q210" s="29">
        <f t="shared" si="72"/>
        <v>1311.6803998900969</v>
      </c>
      <c r="R210" s="29">
        <f t="shared" si="73"/>
        <v>12555.199600109907</v>
      </c>
    </row>
    <row r="211" spans="1:18" x14ac:dyDescent="0.3">
      <c r="A211">
        <f t="shared" si="66"/>
        <v>890000</v>
      </c>
      <c r="B211">
        <f t="shared" si="74"/>
        <v>878070</v>
      </c>
      <c r="C211">
        <f t="shared" si="75"/>
        <v>666750</v>
      </c>
      <c r="D211">
        <f t="shared" si="76"/>
        <v>890000</v>
      </c>
      <c r="E211">
        <f t="shared" si="77"/>
        <v>797976</v>
      </c>
      <c r="F211" s="5">
        <f t="shared" si="78"/>
        <v>813193.8600000001</v>
      </c>
      <c r="G211" s="5">
        <f t="shared" si="79"/>
        <v>847582.5</v>
      </c>
      <c r="H211" s="5">
        <f t="shared" si="80"/>
        <v>854575.44000000006</v>
      </c>
      <c r="I211" s="5">
        <f t="shared" si="67"/>
        <v>6992.9400000000605</v>
      </c>
      <c r="J211" s="5">
        <f t="shared" si="68"/>
        <v>80094</v>
      </c>
      <c r="K211" s="5">
        <f t="shared" si="69"/>
        <v>-131226</v>
      </c>
      <c r="L211" s="5">
        <f t="shared" si="70"/>
        <v>92024</v>
      </c>
      <c r="M211" s="5">
        <f t="shared" si="81"/>
        <v>-52106.5</v>
      </c>
      <c r="N211" s="5">
        <f t="shared" si="82"/>
        <v>6992.9400000000023</v>
      </c>
      <c r="O211" s="5">
        <f t="shared" si="83"/>
        <v>11811903.629666932</v>
      </c>
      <c r="P211" s="8">
        <f t="shared" si="71"/>
        <v>26.577424490963864</v>
      </c>
      <c r="Q211" s="29">
        <f t="shared" si="72"/>
        <v>1339.8330183790822</v>
      </c>
      <c r="R211" s="29">
        <f t="shared" si="73"/>
        <v>12646.046981620922</v>
      </c>
    </row>
    <row r="212" spans="1:18" x14ac:dyDescent="0.3">
      <c r="A212">
        <f t="shared" si="66"/>
        <v>895000</v>
      </c>
      <c r="B212">
        <f t="shared" si="74"/>
        <v>883020</v>
      </c>
      <c r="C212">
        <f t="shared" si="75"/>
        <v>670500</v>
      </c>
      <c r="D212">
        <f t="shared" si="76"/>
        <v>895000</v>
      </c>
      <c r="E212">
        <f t="shared" si="77"/>
        <v>802476</v>
      </c>
      <c r="F212" s="5">
        <f t="shared" si="78"/>
        <v>817779.3600000001</v>
      </c>
      <c r="G212" s="5">
        <f t="shared" si="79"/>
        <v>852345</v>
      </c>
      <c r="H212" s="5">
        <f t="shared" si="80"/>
        <v>859397.44000000006</v>
      </c>
      <c r="I212" s="5">
        <f t="shared" si="67"/>
        <v>7052.4400000000605</v>
      </c>
      <c r="J212" s="5">
        <f t="shared" si="68"/>
        <v>80544</v>
      </c>
      <c r="K212" s="5">
        <f t="shared" si="69"/>
        <v>-131976</v>
      </c>
      <c r="L212" s="5">
        <f t="shared" si="70"/>
        <v>92524</v>
      </c>
      <c r="M212" s="5">
        <f t="shared" si="81"/>
        <v>-52369</v>
      </c>
      <c r="N212" s="5">
        <f t="shared" si="82"/>
        <v>7052.4400000000023</v>
      </c>
      <c r="O212" s="5">
        <f t="shared" si="83"/>
        <v>11943265.034607172</v>
      </c>
      <c r="P212" s="8">
        <f t="shared" si="71"/>
        <v>26.293964733958092</v>
      </c>
      <c r="Q212" s="29">
        <f t="shared" si="72"/>
        <v>1367.9855376168234</v>
      </c>
      <c r="R212" s="29">
        <f t="shared" si="73"/>
        <v>12736.894462383181</v>
      </c>
    </row>
    <row r="213" spans="1:18" x14ac:dyDescent="0.3">
      <c r="A213">
        <f t="shared" si="66"/>
        <v>900000</v>
      </c>
      <c r="B213">
        <f t="shared" si="74"/>
        <v>887970</v>
      </c>
      <c r="C213">
        <f t="shared" si="75"/>
        <v>674250</v>
      </c>
      <c r="D213">
        <f t="shared" si="76"/>
        <v>900000</v>
      </c>
      <c r="E213">
        <f t="shared" si="77"/>
        <v>806976</v>
      </c>
      <c r="F213" s="5">
        <f t="shared" si="78"/>
        <v>822364.8600000001</v>
      </c>
      <c r="G213" s="5">
        <f t="shared" si="79"/>
        <v>857107.5</v>
      </c>
      <c r="H213" s="5">
        <f t="shared" si="80"/>
        <v>864219.44000000006</v>
      </c>
      <c r="I213" s="5">
        <f t="shared" si="67"/>
        <v>7111.9400000000605</v>
      </c>
      <c r="J213" s="5">
        <f t="shared" si="68"/>
        <v>80994</v>
      </c>
      <c r="K213" s="5">
        <f t="shared" si="69"/>
        <v>-132726</v>
      </c>
      <c r="L213" s="5">
        <f t="shared" si="70"/>
        <v>93024</v>
      </c>
      <c r="M213" s="5">
        <f t="shared" si="81"/>
        <v>-52631.5</v>
      </c>
      <c r="N213" s="5">
        <f t="shared" si="82"/>
        <v>7111.9400000000023</v>
      </c>
      <c r="O213" s="5">
        <f t="shared" si="83"/>
        <v>12075353.260264542</v>
      </c>
      <c r="P213" s="8">
        <f t="shared" si="71"/>
        <v>26.01661996696231</v>
      </c>
      <c r="Q213" s="29">
        <f t="shared" si="72"/>
        <v>1396.1379592363082</v>
      </c>
      <c r="R213" s="29">
        <f t="shared" si="73"/>
        <v>12827.742040763696</v>
      </c>
    </row>
    <row r="214" spans="1:18" x14ac:dyDescent="0.3">
      <c r="A214">
        <f t="shared" si="66"/>
        <v>905000</v>
      </c>
      <c r="B214">
        <f t="shared" si="74"/>
        <v>892920</v>
      </c>
      <c r="C214">
        <f t="shared" si="75"/>
        <v>678000</v>
      </c>
      <c r="D214">
        <f t="shared" si="76"/>
        <v>905000</v>
      </c>
      <c r="E214">
        <f t="shared" si="77"/>
        <v>811476</v>
      </c>
      <c r="F214" s="5">
        <f t="shared" si="78"/>
        <v>826950.3600000001</v>
      </c>
      <c r="G214" s="5">
        <f t="shared" si="79"/>
        <v>861870</v>
      </c>
      <c r="H214" s="5">
        <f t="shared" si="80"/>
        <v>869041.44000000006</v>
      </c>
      <c r="I214" s="5">
        <f t="shared" si="67"/>
        <v>7171.4400000000605</v>
      </c>
      <c r="J214" s="5">
        <f t="shared" si="68"/>
        <v>81444</v>
      </c>
      <c r="K214" s="5">
        <f t="shared" si="69"/>
        <v>-133476</v>
      </c>
      <c r="L214" s="5">
        <f t="shared" si="70"/>
        <v>93524</v>
      </c>
      <c r="M214" s="5">
        <f t="shared" si="81"/>
        <v>-52894</v>
      </c>
      <c r="N214" s="5">
        <f t="shared" si="82"/>
        <v>7171.4400000000023</v>
      </c>
      <c r="O214" s="5">
        <f t="shared" si="83"/>
        <v>12208168.306639044</v>
      </c>
      <c r="P214" s="8">
        <f t="shared" si="71"/>
        <v>25.745217592875548</v>
      </c>
      <c r="Q214" s="29">
        <f t="shared" si="72"/>
        <v>1424.2902848348995</v>
      </c>
      <c r="R214" s="29">
        <f t="shared" si="73"/>
        <v>12918.589715165104</v>
      </c>
    </row>
    <row r="215" spans="1:18" x14ac:dyDescent="0.3">
      <c r="A215">
        <f t="shared" si="66"/>
        <v>910000</v>
      </c>
      <c r="B215">
        <f t="shared" si="74"/>
        <v>897870</v>
      </c>
      <c r="C215">
        <f t="shared" si="75"/>
        <v>681750</v>
      </c>
      <c r="D215">
        <f t="shared" si="76"/>
        <v>910000</v>
      </c>
      <c r="E215">
        <f t="shared" si="77"/>
        <v>815976</v>
      </c>
      <c r="F215" s="5">
        <f t="shared" si="78"/>
        <v>831535.8600000001</v>
      </c>
      <c r="G215" s="5">
        <f t="shared" si="79"/>
        <v>866632.5</v>
      </c>
      <c r="H215" s="5">
        <f t="shared" si="80"/>
        <v>873863.44000000006</v>
      </c>
      <c r="I215" s="5">
        <f t="shared" si="67"/>
        <v>7230.9400000000605</v>
      </c>
      <c r="J215" s="5">
        <f t="shared" si="68"/>
        <v>81894</v>
      </c>
      <c r="K215" s="5">
        <f t="shared" si="69"/>
        <v>-134226</v>
      </c>
      <c r="L215" s="5">
        <f t="shared" si="70"/>
        <v>94024</v>
      </c>
      <c r="M215" s="5">
        <f t="shared" si="81"/>
        <v>-53156.5</v>
      </c>
      <c r="N215" s="5">
        <f t="shared" si="82"/>
        <v>7230.9400000000023</v>
      </c>
      <c r="O215" s="5">
        <f t="shared" si="83"/>
        <v>12341710.173730677</v>
      </c>
      <c r="P215" s="8">
        <f t="shared" si="71"/>
        <v>25.479590971857277</v>
      </c>
      <c r="Q215" s="29">
        <f t="shared" si="72"/>
        <v>1452.4425159753046</v>
      </c>
      <c r="R215" s="29">
        <f t="shared" si="73"/>
        <v>13009.4374840247</v>
      </c>
    </row>
    <row r="216" spans="1:18" x14ac:dyDescent="0.3">
      <c r="A216">
        <f t="shared" si="66"/>
        <v>915000</v>
      </c>
      <c r="B216">
        <f t="shared" si="74"/>
        <v>902820</v>
      </c>
      <c r="C216">
        <f t="shared" si="75"/>
        <v>685500</v>
      </c>
      <c r="D216">
        <f t="shared" si="76"/>
        <v>915000</v>
      </c>
      <c r="E216">
        <f t="shared" si="77"/>
        <v>820476</v>
      </c>
      <c r="F216" s="5">
        <f t="shared" si="78"/>
        <v>836121.3600000001</v>
      </c>
      <c r="G216" s="5">
        <f t="shared" si="79"/>
        <v>871395</v>
      </c>
      <c r="H216" s="5">
        <f t="shared" si="80"/>
        <v>878685.44000000006</v>
      </c>
      <c r="I216" s="5">
        <f t="shared" si="67"/>
        <v>7290.4400000000605</v>
      </c>
      <c r="J216" s="5">
        <f t="shared" si="68"/>
        <v>82344</v>
      </c>
      <c r="K216" s="5">
        <f t="shared" si="69"/>
        <v>-134976</v>
      </c>
      <c r="L216" s="5">
        <f t="shared" si="70"/>
        <v>94524</v>
      </c>
      <c r="M216" s="5">
        <f t="shared" si="81"/>
        <v>-53419</v>
      </c>
      <c r="N216" s="5">
        <f t="shared" si="82"/>
        <v>7290.4400000000023</v>
      </c>
      <c r="O216" s="5">
        <f t="shared" si="83"/>
        <v>12475978.861539442</v>
      </c>
      <c r="P216" s="8">
        <f t="shared" si="71"/>
        <v>25.2195791811981</v>
      </c>
      <c r="Q216" s="29">
        <f t="shared" si="72"/>
        <v>1480.5946541865051</v>
      </c>
      <c r="R216" s="29">
        <f t="shared" si="73"/>
        <v>13100.2853458135</v>
      </c>
    </row>
    <row r="217" spans="1:18" x14ac:dyDescent="0.3">
      <c r="A217">
        <f t="shared" si="66"/>
        <v>920000</v>
      </c>
      <c r="B217">
        <f t="shared" si="74"/>
        <v>907770</v>
      </c>
      <c r="C217">
        <f t="shared" si="75"/>
        <v>689250</v>
      </c>
      <c r="D217">
        <f t="shared" si="76"/>
        <v>920000</v>
      </c>
      <c r="E217">
        <f t="shared" si="77"/>
        <v>824976</v>
      </c>
      <c r="F217" s="5">
        <f t="shared" si="78"/>
        <v>840706.8600000001</v>
      </c>
      <c r="G217" s="5">
        <f t="shared" si="79"/>
        <v>876157.5</v>
      </c>
      <c r="H217" s="5">
        <f t="shared" si="80"/>
        <v>883507.44000000006</v>
      </c>
      <c r="I217" s="5">
        <f t="shared" si="67"/>
        <v>7349.9400000000605</v>
      </c>
      <c r="J217" s="5">
        <f t="shared" si="68"/>
        <v>82794</v>
      </c>
      <c r="K217" s="5">
        <f t="shared" si="69"/>
        <v>-135726</v>
      </c>
      <c r="L217" s="5">
        <f t="shared" si="70"/>
        <v>95024</v>
      </c>
      <c r="M217" s="5">
        <f t="shared" si="81"/>
        <v>-53681.5</v>
      </c>
      <c r="N217" s="5">
        <f t="shared" si="82"/>
        <v>7349.9400000000023</v>
      </c>
      <c r="O217" s="5">
        <f t="shared" si="83"/>
        <v>12610974.370065339</v>
      </c>
      <c r="P217" s="8">
        <f t="shared" si="71"/>
        <v>24.965026786165993</v>
      </c>
      <c r="Q217" s="29">
        <f t="shared" si="72"/>
        <v>1508.7467009646698</v>
      </c>
      <c r="R217" s="29">
        <f t="shared" si="73"/>
        <v>13191.133299035335</v>
      </c>
    </row>
    <row r="218" spans="1:18" x14ac:dyDescent="0.3">
      <c r="A218">
        <f t="shared" si="66"/>
        <v>925000</v>
      </c>
      <c r="B218">
        <f t="shared" si="74"/>
        <v>912720</v>
      </c>
      <c r="C218">
        <f t="shared" si="75"/>
        <v>693000</v>
      </c>
      <c r="D218">
        <f t="shared" si="76"/>
        <v>925000</v>
      </c>
      <c r="E218">
        <f t="shared" si="77"/>
        <v>829476</v>
      </c>
      <c r="F218" s="5">
        <f t="shared" si="78"/>
        <v>845292.3600000001</v>
      </c>
      <c r="G218" s="5">
        <f t="shared" si="79"/>
        <v>880920</v>
      </c>
      <c r="H218" s="5">
        <f t="shared" si="80"/>
        <v>888329.44000000006</v>
      </c>
      <c r="I218" s="5">
        <f t="shared" si="67"/>
        <v>7409.4400000000605</v>
      </c>
      <c r="J218" s="5">
        <f t="shared" si="68"/>
        <v>83244</v>
      </c>
      <c r="K218" s="5">
        <f t="shared" si="69"/>
        <v>-136476</v>
      </c>
      <c r="L218" s="5">
        <f t="shared" si="70"/>
        <v>95524</v>
      </c>
      <c r="M218" s="5">
        <f t="shared" si="81"/>
        <v>-53944</v>
      </c>
      <c r="N218" s="5">
        <f t="shared" si="82"/>
        <v>7409.4400000000023</v>
      </c>
      <c r="O218" s="5">
        <f t="shared" si="83"/>
        <v>12746696.699308367</v>
      </c>
      <c r="P218" s="8">
        <f t="shared" si="71"/>
        <v>24.715783621269793</v>
      </c>
      <c r="Q218" s="29">
        <f t="shared" si="72"/>
        <v>1536.8986577740216</v>
      </c>
      <c r="R218" s="29">
        <f t="shared" si="73"/>
        <v>13281.981342225983</v>
      </c>
    </row>
    <row r="219" spans="1:18" x14ac:dyDescent="0.3">
      <c r="A219">
        <f t="shared" si="66"/>
        <v>930000</v>
      </c>
      <c r="B219">
        <f t="shared" si="74"/>
        <v>917670</v>
      </c>
      <c r="C219">
        <f t="shared" si="75"/>
        <v>696750</v>
      </c>
      <c r="D219">
        <f t="shared" si="76"/>
        <v>930000</v>
      </c>
      <c r="E219">
        <f t="shared" si="77"/>
        <v>833976</v>
      </c>
      <c r="F219" s="5">
        <f t="shared" si="78"/>
        <v>849877.8600000001</v>
      </c>
      <c r="G219" s="5">
        <f t="shared" si="79"/>
        <v>885682.5</v>
      </c>
      <c r="H219" s="5">
        <f t="shared" si="80"/>
        <v>893151.44000000006</v>
      </c>
      <c r="I219" s="5">
        <f t="shared" si="67"/>
        <v>7468.9400000000605</v>
      </c>
      <c r="J219" s="5">
        <f t="shared" si="68"/>
        <v>83694</v>
      </c>
      <c r="K219" s="5">
        <f t="shared" si="69"/>
        <v>-137226</v>
      </c>
      <c r="L219" s="5">
        <f t="shared" si="70"/>
        <v>96024</v>
      </c>
      <c r="M219" s="5">
        <f t="shared" si="81"/>
        <v>-54206.5</v>
      </c>
      <c r="N219" s="5">
        <f t="shared" si="82"/>
        <v>7468.9400000000023</v>
      </c>
      <c r="O219" s="5">
        <f t="shared" si="83"/>
        <v>12883145.849268524</v>
      </c>
      <c r="P219" s="8">
        <f t="shared" si="71"/>
        <v>24.471704581414826</v>
      </c>
      <c r="Q219" s="29">
        <f t="shared" si="72"/>
        <v>1565.0505260476893</v>
      </c>
      <c r="R219" s="29">
        <f t="shared" si="73"/>
        <v>13372.829473952315</v>
      </c>
    </row>
    <row r="220" spans="1:18" x14ac:dyDescent="0.3">
      <c r="A220">
        <f t="shared" si="66"/>
        <v>935000</v>
      </c>
      <c r="B220">
        <f t="shared" si="74"/>
        <v>922620</v>
      </c>
      <c r="C220">
        <f t="shared" si="75"/>
        <v>700500</v>
      </c>
      <c r="D220">
        <f t="shared" si="76"/>
        <v>935000</v>
      </c>
      <c r="E220">
        <f t="shared" si="77"/>
        <v>838476</v>
      </c>
      <c r="F220" s="5">
        <f t="shared" si="78"/>
        <v>854463.3600000001</v>
      </c>
      <c r="G220" s="5">
        <f t="shared" si="79"/>
        <v>890445</v>
      </c>
      <c r="H220" s="5">
        <f t="shared" si="80"/>
        <v>897973.44000000006</v>
      </c>
      <c r="I220" s="5">
        <f t="shared" si="67"/>
        <v>7528.4400000000605</v>
      </c>
      <c r="J220" s="5">
        <f t="shared" si="68"/>
        <v>84144</v>
      </c>
      <c r="K220" s="5">
        <f t="shared" si="69"/>
        <v>-137976</v>
      </c>
      <c r="L220" s="5">
        <f t="shared" si="70"/>
        <v>96524</v>
      </c>
      <c r="M220" s="5">
        <f t="shared" si="81"/>
        <v>-54469</v>
      </c>
      <c r="N220" s="5">
        <f t="shared" si="82"/>
        <v>7528.4400000000023</v>
      </c>
      <c r="O220" s="5">
        <f t="shared" si="83"/>
        <v>13020321.819945816</v>
      </c>
      <c r="P220" s="8">
        <f t="shared" si="71"/>
        <v>24.232649422454301</v>
      </c>
      <c r="Q220" s="29">
        <f t="shared" si="72"/>
        <v>1593.2023071885305</v>
      </c>
      <c r="R220" s="29">
        <f t="shared" si="73"/>
        <v>13463.677692811474</v>
      </c>
    </row>
    <row r="221" spans="1:18" x14ac:dyDescent="0.3">
      <c r="A221">
        <f t="shared" si="66"/>
        <v>940000</v>
      </c>
      <c r="B221">
        <f t="shared" si="74"/>
        <v>927570</v>
      </c>
      <c r="C221">
        <f t="shared" si="75"/>
        <v>704250</v>
      </c>
      <c r="D221">
        <f t="shared" si="76"/>
        <v>940000</v>
      </c>
      <c r="E221">
        <f t="shared" si="77"/>
        <v>842976</v>
      </c>
      <c r="F221" s="5">
        <f t="shared" si="78"/>
        <v>859048.8600000001</v>
      </c>
      <c r="G221" s="5">
        <f t="shared" si="79"/>
        <v>895207.5</v>
      </c>
      <c r="H221" s="5">
        <f t="shared" si="80"/>
        <v>902795.44</v>
      </c>
      <c r="I221" s="5">
        <f t="shared" si="67"/>
        <v>7587.9399999999441</v>
      </c>
      <c r="J221" s="5">
        <f t="shared" si="68"/>
        <v>84594</v>
      </c>
      <c r="K221" s="5">
        <f t="shared" si="69"/>
        <v>-138726</v>
      </c>
      <c r="L221" s="5">
        <f t="shared" si="70"/>
        <v>97024</v>
      </c>
      <c r="M221" s="5">
        <f t="shared" si="81"/>
        <v>-54731.5</v>
      </c>
      <c r="N221" s="5">
        <f t="shared" si="82"/>
        <v>7587.9400000000023</v>
      </c>
      <c r="O221" s="5">
        <f t="shared" si="83"/>
        <v>13158224.611340242</v>
      </c>
      <c r="P221" s="8">
        <f t="shared" si="71"/>
        <v>23.998482570662844</v>
      </c>
      <c r="Q221" s="29">
        <f t="shared" si="72"/>
        <v>1621.3540025699212</v>
      </c>
      <c r="R221" s="29">
        <f t="shared" si="73"/>
        <v>13554.525997430082</v>
      </c>
    </row>
    <row r="222" spans="1:18" x14ac:dyDescent="0.3">
      <c r="A222">
        <f t="shared" si="66"/>
        <v>945000</v>
      </c>
      <c r="B222">
        <f t="shared" si="74"/>
        <v>932520</v>
      </c>
      <c r="C222">
        <f t="shared" si="75"/>
        <v>708000</v>
      </c>
      <c r="D222">
        <f t="shared" si="76"/>
        <v>945000</v>
      </c>
      <c r="E222">
        <f t="shared" si="77"/>
        <v>847476</v>
      </c>
      <c r="F222" s="5">
        <f t="shared" si="78"/>
        <v>863634.3600000001</v>
      </c>
      <c r="G222" s="5">
        <f t="shared" si="79"/>
        <v>899970</v>
      </c>
      <c r="H222" s="5">
        <f t="shared" si="80"/>
        <v>907617.44</v>
      </c>
      <c r="I222" s="5">
        <f t="shared" si="67"/>
        <v>7647.4399999999441</v>
      </c>
      <c r="J222" s="5">
        <f t="shared" si="68"/>
        <v>85044</v>
      </c>
      <c r="K222" s="5">
        <f t="shared" si="69"/>
        <v>-139476</v>
      </c>
      <c r="L222" s="5">
        <f t="shared" si="70"/>
        <v>97524</v>
      </c>
      <c r="M222" s="5">
        <f t="shared" si="81"/>
        <v>-54994</v>
      </c>
      <c r="N222" s="5">
        <f t="shared" si="82"/>
        <v>7647.4400000000023</v>
      </c>
      <c r="O222" s="5">
        <f t="shared" si="83"/>
        <v>13296854.223451793</v>
      </c>
      <c r="P222" s="8">
        <f t="shared" si="71"/>
        <v>23.769072940694855</v>
      </c>
      <c r="Q222" s="29">
        <f t="shared" si="72"/>
        <v>1649.505613536533</v>
      </c>
      <c r="R222" s="29">
        <f t="shared" si="73"/>
        <v>13645.374386463471</v>
      </c>
    </row>
    <row r="223" spans="1:18" x14ac:dyDescent="0.3">
      <c r="A223">
        <f t="shared" si="66"/>
        <v>950000</v>
      </c>
      <c r="B223">
        <f t="shared" si="74"/>
        <v>937470</v>
      </c>
      <c r="C223">
        <f t="shared" si="75"/>
        <v>711750</v>
      </c>
      <c r="D223">
        <f t="shared" si="76"/>
        <v>950000</v>
      </c>
      <c r="E223">
        <f t="shared" si="77"/>
        <v>851976</v>
      </c>
      <c r="F223" s="5">
        <f t="shared" si="78"/>
        <v>868219.8600000001</v>
      </c>
      <c r="G223" s="5">
        <f t="shared" si="79"/>
        <v>904732.5</v>
      </c>
      <c r="H223" s="5">
        <f t="shared" si="80"/>
        <v>912439.44</v>
      </c>
      <c r="I223" s="5">
        <f t="shared" si="67"/>
        <v>7706.9399999999441</v>
      </c>
      <c r="J223" s="5">
        <f t="shared" si="68"/>
        <v>85494</v>
      </c>
      <c r="K223" s="5">
        <f t="shared" si="69"/>
        <v>-140226</v>
      </c>
      <c r="L223" s="5">
        <f t="shared" si="70"/>
        <v>98024</v>
      </c>
      <c r="M223" s="5">
        <f t="shared" si="81"/>
        <v>-55256.5</v>
      </c>
      <c r="N223" s="5">
        <f t="shared" si="82"/>
        <v>7706.9400000000023</v>
      </c>
      <c r="O223" s="5">
        <f t="shared" si="83"/>
        <v>13436210.65628048</v>
      </c>
      <c r="P223" s="8">
        <f t="shared" si="71"/>
        <v>23.544293761600613</v>
      </c>
      <c r="Q223" s="29">
        <f t="shared" si="72"/>
        <v>1677.6571414050723</v>
      </c>
      <c r="R223" s="29">
        <f t="shared" si="73"/>
        <v>13736.222858594932</v>
      </c>
    </row>
    <row r="224" spans="1:18" x14ac:dyDescent="0.3">
      <c r="A224">
        <f t="shared" si="66"/>
        <v>955000</v>
      </c>
      <c r="B224">
        <f t="shared" si="74"/>
        <v>942420</v>
      </c>
      <c r="C224">
        <f t="shared" si="75"/>
        <v>715500</v>
      </c>
      <c r="D224">
        <f t="shared" si="76"/>
        <v>955000</v>
      </c>
      <c r="E224">
        <f t="shared" si="77"/>
        <v>856476</v>
      </c>
      <c r="F224" s="5">
        <f t="shared" si="78"/>
        <v>872805.3600000001</v>
      </c>
      <c r="G224" s="5">
        <f t="shared" si="79"/>
        <v>909495</v>
      </c>
      <c r="H224" s="5">
        <f t="shared" si="80"/>
        <v>917261.44</v>
      </c>
      <c r="I224" s="5">
        <f t="shared" si="67"/>
        <v>7766.4399999999441</v>
      </c>
      <c r="J224" s="5">
        <f t="shared" si="68"/>
        <v>85944</v>
      </c>
      <c r="K224" s="5">
        <f t="shared" si="69"/>
        <v>-140976</v>
      </c>
      <c r="L224" s="5">
        <f t="shared" si="70"/>
        <v>98524</v>
      </c>
      <c r="M224" s="5">
        <f t="shared" si="81"/>
        <v>-55519</v>
      </c>
      <c r="N224" s="5">
        <f t="shared" si="82"/>
        <v>7766.4400000000023</v>
      </c>
      <c r="O224" s="5">
        <f t="shared" si="83"/>
        <v>13576293.909826295</v>
      </c>
      <c r="P224" s="8">
        <f t="shared" si="71"/>
        <v>23.324022410509315</v>
      </c>
      <c r="Q224" s="29">
        <f t="shared" si="72"/>
        <v>1705.8085874650078</v>
      </c>
      <c r="R224" s="29">
        <f t="shared" si="73"/>
        <v>13827.071412534997</v>
      </c>
    </row>
    <row r="225" spans="1:18" x14ac:dyDescent="0.3">
      <c r="A225">
        <f t="shared" si="66"/>
        <v>960000</v>
      </c>
      <c r="B225">
        <f t="shared" si="74"/>
        <v>947370</v>
      </c>
      <c r="C225">
        <f t="shared" si="75"/>
        <v>719250</v>
      </c>
      <c r="D225">
        <f t="shared" si="76"/>
        <v>960000</v>
      </c>
      <c r="E225">
        <f t="shared" si="77"/>
        <v>860976</v>
      </c>
      <c r="F225" s="5">
        <f t="shared" si="78"/>
        <v>877390.8600000001</v>
      </c>
      <c r="G225" s="5">
        <f t="shared" si="79"/>
        <v>914257.5</v>
      </c>
      <c r="H225" s="5">
        <f t="shared" si="80"/>
        <v>922083.44</v>
      </c>
      <c r="I225" s="5">
        <f t="shared" si="67"/>
        <v>7825.9399999999441</v>
      </c>
      <c r="J225" s="5">
        <f t="shared" si="68"/>
        <v>86394</v>
      </c>
      <c r="K225" s="5">
        <f t="shared" si="69"/>
        <v>-141726</v>
      </c>
      <c r="L225" s="5">
        <f t="shared" si="70"/>
        <v>99024</v>
      </c>
      <c r="M225" s="5">
        <f t="shared" si="81"/>
        <v>-55781.5</v>
      </c>
      <c r="N225" s="5">
        <f t="shared" si="82"/>
        <v>7825.9400000000023</v>
      </c>
      <c r="O225" s="5">
        <f t="shared" si="83"/>
        <v>13717103.984089244</v>
      </c>
      <c r="P225" s="8">
        <f t="shared" si="71"/>
        <v>23.108140253597782</v>
      </c>
      <c r="Q225" s="29">
        <f t="shared" si="72"/>
        <v>1733.9599529792686</v>
      </c>
      <c r="R225" s="29">
        <f t="shared" si="73"/>
        <v>13917.920047020736</v>
      </c>
    </row>
    <row r="226" spans="1:18" x14ac:dyDescent="0.3">
      <c r="A226">
        <f t="shared" si="66"/>
        <v>965000</v>
      </c>
      <c r="B226">
        <f t="shared" si="74"/>
        <v>952320</v>
      </c>
      <c r="C226">
        <f t="shared" si="75"/>
        <v>723000</v>
      </c>
      <c r="D226">
        <f t="shared" si="76"/>
        <v>965000</v>
      </c>
      <c r="E226">
        <f t="shared" si="77"/>
        <v>865476</v>
      </c>
      <c r="F226" s="5">
        <f t="shared" si="78"/>
        <v>881976.3600000001</v>
      </c>
      <c r="G226" s="5">
        <f t="shared" si="79"/>
        <v>919020</v>
      </c>
      <c r="H226" s="5">
        <f t="shared" si="80"/>
        <v>926905.44</v>
      </c>
      <c r="I226" s="5">
        <f t="shared" si="67"/>
        <v>7885.4399999999441</v>
      </c>
      <c r="J226" s="5">
        <f t="shared" si="68"/>
        <v>86844</v>
      </c>
      <c r="K226" s="5">
        <f t="shared" si="69"/>
        <v>-142476</v>
      </c>
      <c r="L226" s="5">
        <f t="shared" si="70"/>
        <v>99524</v>
      </c>
      <c r="M226" s="5">
        <f t="shared" si="81"/>
        <v>-56044</v>
      </c>
      <c r="N226" s="5">
        <f t="shared" si="82"/>
        <v>7885.4400000000023</v>
      </c>
      <c r="O226" s="5">
        <f t="shared" si="83"/>
        <v>13858640.879069321</v>
      </c>
      <c r="P226" s="8">
        <f t="shared" si="71"/>
        <v>22.896532493994982</v>
      </c>
      <c r="Q226" s="29">
        <f t="shared" si="72"/>
        <v>1762.1112391849283</v>
      </c>
      <c r="R226" s="29">
        <f t="shared" si="73"/>
        <v>14008.768760815077</v>
      </c>
    </row>
    <row r="227" spans="1:18" x14ac:dyDescent="0.3">
      <c r="A227">
        <f t="shared" si="66"/>
        <v>970000</v>
      </c>
      <c r="B227">
        <f t="shared" ref="B227:B234" si="84">$D$3*A227-$E$3</f>
        <v>957270</v>
      </c>
      <c r="C227">
        <f t="shared" ref="C227:C234" si="85">$D$4*A227-$E$4</f>
        <v>726750</v>
      </c>
      <c r="D227">
        <f t="shared" ref="D227:D234" si="86">$D$5*A227-$E$5</f>
        <v>970000</v>
      </c>
      <c r="E227">
        <f t="shared" ref="E227:E234" si="87">$D$6*A227-$E$6</f>
        <v>869976</v>
      </c>
      <c r="F227" s="5">
        <f t="shared" ref="F227:F234" si="88">$C$8*B227 + (1 - $C$8)*E227</f>
        <v>886561.8600000001</v>
      </c>
      <c r="G227" s="5">
        <f t="shared" ref="G227:G234" si="89">$C$8*C227 + (1 - $C$8)*D227</f>
        <v>923782.5</v>
      </c>
      <c r="H227" s="5">
        <f t="shared" ref="H227:H234" si="90" xml:space="preserve"> $F$15*B227 + $F$16*C227 + $F$17*D227 + $F$18*E227 - $C$14</f>
        <v>931727.44</v>
      </c>
      <c r="I227" s="5">
        <f t="shared" si="67"/>
        <v>7944.9399999999441</v>
      </c>
      <c r="J227" s="5">
        <f t="shared" si="68"/>
        <v>87294</v>
      </c>
      <c r="K227" s="5">
        <f t="shared" si="69"/>
        <v>-143226</v>
      </c>
      <c r="L227" s="5">
        <f t="shared" si="70"/>
        <v>100024</v>
      </c>
      <c r="M227" s="5">
        <f t="shared" ref="M227:M234" si="91" xml:space="preserve"> E227 - D227 + $C$8*(D227 - C227) - $C$14</f>
        <v>-56306.5</v>
      </c>
      <c r="N227" s="5">
        <f t="shared" ref="N227:N234" si="92" xml:space="preserve"> J227*$F$15 + K227*$F$16 + L227*$F$17 + M227</f>
        <v>7944.9400000000023</v>
      </c>
      <c r="O227" s="5">
        <f t="shared" ref="O227:O234" si="93" xml:space="preserve"> J227*J227*$G$15 + K227*K227*$H$16 + L227*L227*$I$17 + 2*(J227*K227*$H$15 + J227*L227*$I$15 + K227*L227*$I$16)</f>
        <v>14000904.594766535</v>
      </c>
      <c r="P227" s="8">
        <f t="shared" si="71"/>
        <v>22.689088026280132</v>
      </c>
      <c r="Q227" s="29">
        <f t="shared" si="72"/>
        <v>1790.2624472938533</v>
      </c>
      <c r="R227" s="29">
        <f t="shared" si="73"/>
        <v>14099.617552706151</v>
      </c>
    </row>
    <row r="228" spans="1:18" x14ac:dyDescent="0.3">
      <c r="A228">
        <f t="shared" ref="A228:A234" si="94">$C$22 + (ROW() - 34)*$C$23</f>
        <v>975000</v>
      </c>
      <c r="B228">
        <f t="shared" si="84"/>
        <v>962220</v>
      </c>
      <c r="C228">
        <f t="shared" si="85"/>
        <v>730500</v>
      </c>
      <c r="D228">
        <f t="shared" si="86"/>
        <v>975000</v>
      </c>
      <c r="E228">
        <f t="shared" si="87"/>
        <v>874476</v>
      </c>
      <c r="F228" s="5">
        <f t="shared" si="88"/>
        <v>891147.3600000001</v>
      </c>
      <c r="G228" s="5">
        <f t="shared" si="89"/>
        <v>928545</v>
      </c>
      <c r="H228" s="5">
        <f t="shared" si="90"/>
        <v>936549.44</v>
      </c>
      <c r="I228" s="5">
        <f t="shared" ref="I228:I234" si="95">H228-G228</f>
        <v>8004.4399999999441</v>
      </c>
      <c r="J228" s="5">
        <f t="shared" ref="J228:J234" si="96" xml:space="preserve"> B228 - E228</f>
        <v>87744</v>
      </c>
      <c r="K228" s="5">
        <f t="shared" ref="K228:K234" si="97" xml:space="preserve"> C228 - E228</f>
        <v>-143976</v>
      </c>
      <c r="L228" s="5">
        <f t="shared" ref="L228:L234" si="98" xml:space="preserve"> D228 - E228</f>
        <v>100524</v>
      </c>
      <c r="M228" s="5">
        <f t="shared" si="91"/>
        <v>-56569</v>
      </c>
      <c r="N228" s="5">
        <f t="shared" si="92"/>
        <v>8004.4400000000023</v>
      </c>
      <c r="O228" s="5">
        <f t="shared" si="93"/>
        <v>14143895.131180879</v>
      </c>
      <c r="P228" s="8">
        <f t="shared" ref="P228:P234" si="99" xml:space="preserve"> SQRT(O228/(2*PI()))*EXP(-N228*N228/(2*O228)) - N228*NORMDIST(-N228/SQRT(O228),0,1,1) - (N228 &lt; 0)</f>
        <v>22.485699297259799</v>
      </c>
      <c r="Q228" s="29">
        <f t="shared" ref="Q228:Q234" si="100">N228 - NORMINV(1 - (1 - $C$32)/2,0,1)*SQRT(O228)</f>
        <v>1818.4135784933524</v>
      </c>
      <c r="R228" s="29">
        <f t="shared" ref="R228:R234" si="101">N228 + NORMINV(1 - (1 - $C$32)/2,0,1)*SQRT(O228)</f>
        <v>14190.466421506651</v>
      </c>
    </row>
    <row r="229" spans="1:18" x14ac:dyDescent="0.3">
      <c r="A229">
        <f t="shared" si="94"/>
        <v>980000</v>
      </c>
      <c r="B229">
        <f t="shared" si="84"/>
        <v>967170</v>
      </c>
      <c r="C229">
        <f t="shared" si="85"/>
        <v>734250</v>
      </c>
      <c r="D229">
        <f t="shared" si="86"/>
        <v>980000</v>
      </c>
      <c r="E229">
        <f t="shared" si="87"/>
        <v>878976</v>
      </c>
      <c r="F229" s="5">
        <f t="shared" si="88"/>
        <v>895732.8600000001</v>
      </c>
      <c r="G229" s="5">
        <f t="shared" si="89"/>
        <v>933307.5</v>
      </c>
      <c r="H229" s="5">
        <f t="shared" si="90"/>
        <v>941371.44</v>
      </c>
      <c r="I229" s="5">
        <f t="shared" si="95"/>
        <v>8063.9399999999441</v>
      </c>
      <c r="J229" s="5">
        <f t="shared" si="96"/>
        <v>88194</v>
      </c>
      <c r="K229" s="5">
        <f t="shared" si="97"/>
        <v>-144726</v>
      </c>
      <c r="L229" s="5">
        <f t="shared" si="98"/>
        <v>101024</v>
      </c>
      <c r="M229" s="5">
        <f t="shared" si="91"/>
        <v>-56831.5</v>
      </c>
      <c r="N229" s="5">
        <f t="shared" si="92"/>
        <v>8063.9400000000023</v>
      </c>
      <c r="O229" s="5">
        <f t="shared" si="93"/>
        <v>14287612.488312351</v>
      </c>
      <c r="P229" s="8">
        <f t="shared" si="99"/>
        <v>22.286262172721479</v>
      </c>
      <c r="Q229" s="29">
        <f t="shared" si="100"/>
        <v>1846.5646339467894</v>
      </c>
      <c r="R229" s="29">
        <f t="shared" si="101"/>
        <v>14281.315366053215</v>
      </c>
    </row>
    <row r="230" spans="1:18" x14ac:dyDescent="0.3">
      <c r="A230">
        <f t="shared" si="94"/>
        <v>985000</v>
      </c>
      <c r="B230">
        <f t="shared" si="84"/>
        <v>972120</v>
      </c>
      <c r="C230">
        <f t="shared" si="85"/>
        <v>738000</v>
      </c>
      <c r="D230">
        <f t="shared" si="86"/>
        <v>985000</v>
      </c>
      <c r="E230">
        <f t="shared" si="87"/>
        <v>883476</v>
      </c>
      <c r="F230" s="5">
        <f t="shared" si="88"/>
        <v>900318.3600000001</v>
      </c>
      <c r="G230" s="5">
        <f t="shared" si="89"/>
        <v>938070</v>
      </c>
      <c r="H230" s="5">
        <f t="shared" si="90"/>
        <v>946193.44</v>
      </c>
      <c r="I230" s="5">
        <f t="shared" si="95"/>
        <v>8123.4399999999441</v>
      </c>
      <c r="J230" s="5">
        <f t="shared" si="96"/>
        <v>88644</v>
      </c>
      <c r="K230" s="5">
        <f t="shared" si="97"/>
        <v>-145476</v>
      </c>
      <c r="L230" s="5">
        <f t="shared" si="98"/>
        <v>101524</v>
      </c>
      <c r="M230" s="5">
        <f t="shared" si="91"/>
        <v>-57094</v>
      </c>
      <c r="N230" s="5">
        <f t="shared" si="92"/>
        <v>8123.4400000000023</v>
      </c>
      <c r="O230" s="5">
        <f t="shared" si="93"/>
        <v>14432056.666160956</v>
      </c>
      <c r="P230" s="8">
        <f t="shared" si="99"/>
        <v>22.090675809876842</v>
      </c>
      <c r="Q230" s="29">
        <f t="shared" si="100"/>
        <v>1874.715614794186</v>
      </c>
      <c r="R230" s="29">
        <f t="shared" si="101"/>
        <v>14372.164385205819</v>
      </c>
    </row>
    <row r="231" spans="1:18" x14ac:dyDescent="0.3">
      <c r="A231">
        <f t="shared" si="94"/>
        <v>990000</v>
      </c>
      <c r="B231">
        <f t="shared" si="84"/>
        <v>977070</v>
      </c>
      <c r="C231">
        <f t="shared" si="85"/>
        <v>741750</v>
      </c>
      <c r="D231">
        <f t="shared" si="86"/>
        <v>990000</v>
      </c>
      <c r="E231">
        <f t="shared" si="87"/>
        <v>887976</v>
      </c>
      <c r="F231" s="5">
        <f t="shared" si="88"/>
        <v>904903.8600000001</v>
      </c>
      <c r="G231" s="5">
        <f t="shared" si="89"/>
        <v>942832.5</v>
      </c>
      <c r="H231" s="5">
        <f t="shared" si="90"/>
        <v>951015.44</v>
      </c>
      <c r="I231" s="5">
        <f t="shared" si="95"/>
        <v>8182.9399999999441</v>
      </c>
      <c r="J231" s="5">
        <f t="shared" si="96"/>
        <v>89094</v>
      </c>
      <c r="K231" s="5">
        <f t="shared" si="97"/>
        <v>-146226</v>
      </c>
      <c r="L231" s="5">
        <f t="shared" si="98"/>
        <v>102024</v>
      </c>
      <c r="M231" s="5">
        <f t="shared" si="91"/>
        <v>-57356.5</v>
      </c>
      <c r="N231" s="5">
        <f t="shared" si="92"/>
        <v>8182.9400000000023</v>
      </c>
      <c r="O231" s="5">
        <f t="shared" si="93"/>
        <v>14577227.664726695</v>
      </c>
      <c r="P231" s="8">
        <f t="shared" si="99"/>
        <v>21.898842535223878</v>
      </c>
      <c r="Q231" s="29">
        <f t="shared" si="100"/>
        <v>1902.8665221528008</v>
      </c>
      <c r="R231" s="29">
        <f t="shared" si="101"/>
        <v>14463.013477847204</v>
      </c>
    </row>
    <row r="232" spans="1:18" x14ac:dyDescent="0.3">
      <c r="A232">
        <f t="shared" si="94"/>
        <v>995000</v>
      </c>
      <c r="B232">
        <f t="shared" si="84"/>
        <v>982020</v>
      </c>
      <c r="C232">
        <f t="shared" si="85"/>
        <v>745500</v>
      </c>
      <c r="D232">
        <f t="shared" si="86"/>
        <v>995000</v>
      </c>
      <c r="E232">
        <f t="shared" si="87"/>
        <v>892476</v>
      </c>
      <c r="F232" s="5">
        <f t="shared" si="88"/>
        <v>909489.3600000001</v>
      </c>
      <c r="G232" s="5">
        <f t="shared" si="89"/>
        <v>947595</v>
      </c>
      <c r="H232" s="5">
        <f t="shared" si="90"/>
        <v>955837.43999999994</v>
      </c>
      <c r="I232" s="5">
        <f t="shared" si="95"/>
        <v>8242.4399999999441</v>
      </c>
      <c r="J232" s="5">
        <f t="shared" si="96"/>
        <v>89544</v>
      </c>
      <c r="K232" s="5">
        <f t="shared" si="97"/>
        <v>-146976</v>
      </c>
      <c r="L232" s="5">
        <f t="shared" si="98"/>
        <v>102524</v>
      </c>
      <c r="M232" s="5">
        <f t="shared" si="91"/>
        <v>-57619</v>
      </c>
      <c r="N232" s="5">
        <f t="shared" si="92"/>
        <v>8242.4400000000023</v>
      </c>
      <c r="O232" s="5">
        <f t="shared" si="93"/>
        <v>14723125.484009562</v>
      </c>
      <c r="P232" s="8">
        <f t="shared" si="99"/>
        <v>21.710667727572115</v>
      </c>
      <c r="Q232" s="29">
        <f t="shared" si="100"/>
        <v>1931.017357117702</v>
      </c>
      <c r="R232" s="29">
        <f t="shared" si="101"/>
        <v>14553.862642882303</v>
      </c>
    </row>
    <row r="233" spans="1:18" x14ac:dyDescent="0.3">
      <c r="A233">
        <f t="shared" si="94"/>
        <v>1000000</v>
      </c>
      <c r="B233">
        <f t="shared" si="84"/>
        <v>986970</v>
      </c>
      <c r="C233">
        <f t="shared" si="85"/>
        <v>749250</v>
      </c>
      <c r="D233">
        <f t="shared" si="86"/>
        <v>1000000</v>
      </c>
      <c r="E233">
        <f t="shared" si="87"/>
        <v>896976</v>
      </c>
      <c r="F233" s="5">
        <f t="shared" si="88"/>
        <v>914074.8600000001</v>
      </c>
      <c r="G233" s="5">
        <f t="shared" si="89"/>
        <v>952357.5</v>
      </c>
      <c r="H233" s="5">
        <f t="shared" si="90"/>
        <v>960659.44</v>
      </c>
      <c r="I233" s="5">
        <f t="shared" si="95"/>
        <v>8301.9399999999441</v>
      </c>
      <c r="J233" s="5">
        <f t="shared" si="96"/>
        <v>89994</v>
      </c>
      <c r="K233" s="5">
        <f t="shared" si="97"/>
        <v>-147726</v>
      </c>
      <c r="L233" s="5">
        <f t="shared" si="98"/>
        <v>103024</v>
      </c>
      <c r="M233" s="5">
        <f t="shared" si="91"/>
        <v>-57881.5</v>
      </c>
      <c r="N233" s="5">
        <f t="shared" si="92"/>
        <v>8301.9400000000023</v>
      </c>
      <c r="O233" s="5">
        <f t="shared" si="93"/>
        <v>14869750.124009561</v>
      </c>
      <c r="P233" s="8">
        <f t="shared" si="99"/>
        <v>21.526059705987024</v>
      </c>
      <c r="Q233" s="29">
        <f t="shared" si="100"/>
        <v>1959.1681207623069</v>
      </c>
      <c r="R233" s="29">
        <f t="shared" si="101"/>
        <v>14644.711879237697</v>
      </c>
    </row>
    <row r="234" spans="1:18" x14ac:dyDescent="0.3">
      <c r="A234">
        <f t="shared" si="94"/>
        <v>1005000</v>
      </c>
      <c r="B234">
        <f t="shared" si="84"/>
        <v>991920</v>
      </c>
      <c r="C234">
        <f t="shared" si="85"/>
        <v>753000</v>
      </c>
      <c r="D234">
        <f t="shared" si="86"/>
        <v>1005000</v>
      </c>
      <c r="E234">
        <f t="shared" si="87"/>
        <v>901476</v>
      </c>
      <c r="F234" s="5">
        <f t="shared" si="88"/>
        <v>918660.3600000001</v>
      </c>
      <c r="G234" s="5">
        <f t="shared" si="89"/>
        <v>957120</v>
      </c>
      <c r="H234" s="5">
        <f t="shared" si="90"/>
        <v>965481.44</v>
      </c>
      <c r="I234" s="5">
        <f t="shared" si="95"/>
        <v>8361.4399999999441</v>
      </c>
      <c r="J234" s="5">
        <f t="shared" si="96"/>
        <v>90444</v>
      </c>
      <c r="K234" s="5">
        <f t="shared" si="97"/>
        <v>-148476</v>
      </c>
      <c r="L234" s="5">
        <f t="shared" si="98"/>
        <v>103524</v>
      </c>
      <c r="M234" s="5">
        <f t="shared" si="91"/>
        <v>-58144</v>
      </c>
      <c r="N234" s="5">
        <f t="shared" si="92"/>
        <v>8361.4400000000023</v>
      </c>
      <c r="O234" s="5">
        <f t="shared" si="93"/>
        <v>15017101.584726695</v>
      </c>
      <c r="P234" s="8">
        <f t="shared" si="99"/>
        <v>21.344929622423166</v>
      </c>
      <c r="Q234" s="29">
        <f t="shared" si="100"/>
        <v>1987.3188141389173</v>
      </c>
      <c r="R234" s="29">
        <f t="shared" si="101"/>
        <v>14735.561185861086</v>
      </c>
    </row>
  </sheetData>
  <mergeCells count="23">
    <mergeCell ref="A1:L1"/>
    <mergeCell ref="A26:B26"/>
    <mergeCell ref="R12:S12"/>
    <mergeCell ref="R3:R4"/>
    <mergeCell ref="R5:R6"/>
    <mergeCell ref="R8:S8"/>
    <mergeCell ref="A8:B8"/>
    <mergeCell ref="A32:B32"/>
    <mergeCell ref="D10:E10"/>
    <mergeCell ref="D11:E11"/>
    <mergeCell ref="G2:K2"/>
    <mergeCell ref="G3:K3"/>
    <mergeCell ref="G4:K4"/>
    <mergeCell ref="G5:K5"/>
    <mergeCell ref="G14:I14"/>
    <mergeCell ref="A14:B14"/>
    <mergeCell ref="A16:B16"/>
    <mergeCell ref="A17:B17"/>
    <mergeCell ref="A18:B18"/>
    <mergeCell ref="A20:B20"/>
    <mergeCell ref="A22:B22"/>
    <mergeCell ref="A23:B23"/>
    <mergeCell ref="A24:B2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9"/>
  <sheetViews>
    <sheetView workbookViewId="0">
      <selection activeCell="A3" sqref="A3"/>
    </sheetView>
  </sheetViews>
  <sheetFormatPr defaultRowHeight="14.4" x14ac:dyDescent="0.3"/>
  <cols>
    <col min="1" max="1" width="13.109375" customWidth="1"/>
    <col min="2" max="2" width="12.88671875" customWidth="1"/>
    <col min="3" max="3" width="11.44140625" customWidth="1"/>
    <col min="4" max="4" width="14.33203125" style="5" customWidth="1"/>
    <col min="5" max="5" width="13" style="5" customWidth="1"/>
    <col min="6" max="6" width="9.109375" style="15"/>
    <col min="7" max="7" width="12.6640625" customWidth="1"/>
    <col min="8" max="8" width="12" bestFit="1" customWidth="1"/>
    <col min="9" max="9" width="9.109375" style="15"/>
    <col min="10" max="10" width="12.6640625" style="5" customWidth="1"/>
    <col min="11" max="11" width="9.33203125" style="5" bestFit="1" customWidth="1"/>
    <col min="12" max="12" width="12.88671875" style="5" customWidth="1"/>
    <col min="17" max="17" width="13.6640625" customWidth="1"/>
    <col min="18" max="18" width="11.44140625" customWidth="1"/>
    <col min="19" max="19" width="12.44140625" customWidth="1"/>
    <col min="21" max="21" width="19.6640625" customWidth="1"/>
    <col min="22" max="22" width="12.5546875" customWidth="1"/>
  </cols>
  <sheetData>
    <row r="1" spans="1:22" x14ac:dyDescent="0.3">
      <c r="A1" s="1" t="s">
        <v>11</v>
      </c>
      <c r="B1" s="6" t="s">
        <v>44</v>
      </c>
      <c r="C1" s="6" t="s">
        <v>45</v>
      </c>
      <c r="D1" s="6" t="s">
        <v>46</v>
      </c>
      <c r="E1" s="6" t="s">
        <v>47</v>
      </c>
      <c r="F1" s="6" t="s">
        <v>27</v>
      </c>
      <c r="G1" s="6" t="s">
        <v>26</v>
      </c>
      <c r="H1" s="7" t="s">
        <v>59</v>
      </c>
    </row>
    <row r="2" spans="1:22" x14ac:dyDescent="0.3">
      <c r="A2" s="16">
        <f>'INB Plot'!C20</f>
        <v>500000</v>
      </c>
      <c r="B2" s="16">
        <f>VLOOKUP($A$2,'INB Plot'!$A$35:$P$234,10)</f>
        <v>44994</v>
      </c>
      <c r="C2" s="16">
        <f>VLOOKUP($A$2,'INB Plot'!$A$35:$P$234,11)</f>
        <v>-72726</v>
      </c>
      <c r="D2" s="16">
        <f>VLOOKUP($A$2,'INB Plot'!$A$35:$P$234,12)</f>
        <v>53024</v>
      </c>
      <c r="E2" s="5">
        <f>VLOOKUP($A$2,'INB Plot'!$A$35:$P$234,13)</f>
        <v>-31631.5</v>
      </c>
      <c r="F2" s="19">
        <f>VLOOKUP($A$2,'INB Plot'!$A$35:$P$234,14)</f>
        <v>2351.9400000000023</v>
      </c>
      <c r="G2" s="16">
        <f>VLOOKUP($A$2,'INB Plot'!$A$35:$P$234,15)</f>
        <v>3805048.6738103591</v>
      </c>
      <c r="H2" s="20">
        <f>VLOOKUP($A$2,'INB Plot'!$A$35:$P$234,16)</f>
        <v>108.15890806978717</v>
      </c>
    </row>
    <row r="4" spans="1:22" x14ac:dyDescent="0.3">
      <c r="F4" s="27" t="s">
        <v>18</v>
      </c>
      <c r="G4" s="27" t="s">
        <v>19</v>
      </c>
      <c r="O4" s="24"/>
      <c r="P4" s="24"/>
      <c r="Q4" s="1"/>
      <c r="R4" s="1"/>
    </row>
    <row r="5" spans="1:22" x14ac:dyDescent="0.3">
      <c r="A5" t="s">
        <v>60</v>
      </c>
      <c r="B5" s="13">
        <f>'INB Plot'!B9</f>
        <v>40</v>
      </c>
      <c r="D5" s="30" t="s">
        <v>16</v>
      </c>
      <c r="E5" s="30"/>
      <c r="F5">
        <f>B5/(B5 + B6)</f>
        <v>0.8</v>
      </c>
      <c r="G5">
        <f>B5*B6/((B5+B6)*(B5+B6)*(B5+B6+1))</f>
        <v>3.1372549019607842E-3</v>
      </c>
      <c r="M5" s="24"/>
      <c r="N5" s="24"/>
    </row>
    <row r="6" spans="1:22" x14ac:dyDescent="0.3">
      <c r="A6" t="s">
        <v>61</v>
      </c>
      <c r="B6" s="13">
        <f>'INB Plot'!B10</f>
        <v>10</v>
      </c>
      <c r="D6" s="30" t="s">
        <v>17</v>
      </c>
      <c r="E6" s="30"/>
      <c r="F6">
        <f>B7/(B7 + B8)</f>
        <v>0.7</v>
      </c>
      <c r="G6">
        <f>B7*B8/((B7+B8)*(B7+B8)*(B7+B8+1))</f>
        <v>1.044776119402985E-3</v>
      </c>
      <c r="M6" s="30"/>
      <c r="N6" s="30"/>
    </row>
    <row r="7" spans="1:22" x14ac:dyDescent="0.3">
      <c r="A7" t="s">
        <v>62</v>
      </c>
      <c r="B7" s="13">
        <f>'INB Plot'!B11</f>
        <v>140</v>
      </c>
      <c r="U7" s="22"/>
      <c r="V7" s="5"/>
    </row>
    <row r="8" spans="1:22" x14ac:dyDescent="0.3">
      <c r="A8" t="s">
        <v>63</v>
      </c>
      <c r="B8" s="13">
        <f>'INB Plot'!B12</f>
        <v>60</v>
      </c>
      <c r="D8" t="s">
        <v>57</v>
      </c>
      <c r="E8">
        <f xml:space="preserve"> ( $B$2*$B$2*$B$5*($B$9-$B$5)+$C$2*$C$2*$B$6*($B$9-$B$6)+$D$2*$D$2*$B$7*($B$9-$B$7)-2*( $B$2*$C$2*$B$5*$B$6+$B$2*$D$2*$B$5*$B$7+$C$2*$D$2*$B6*$B$7 ) )</f>
        <v>59691701070400</v>
      </c>
      <c r="V8" s="5"/>
    </row>
    <row r="9" spans="1:22" x14ac:dyDescent="0.3">
      <c r="A9" t="s">
        <v>53</v>
      </c>
      <c r="B9">
        <f xml:space="preserve"> B5 + B6 + B7 + B8</f>
        <v>250</v>
      </c>
    </row>
    <row r="34" spans="1:4" x14ac:dyDescent="0.3">
      <c r="C34" s="22" t="s">
        <v>39</v>
      </c>
      <c r="D34" s="5">
        <f>('INB Plot'!C28 + (L519 - 2)*'INB Plot'!C29)</f>
        <v>1245</v>
      </c>
    </row>
    <row r="35" spans="1:4" x14ac:dyDescent="0.3">
      <c r="C35" s="22" t="s">
        <v>40</v>
      </c>
      <c r="D35" s="5">
        <f>VLOOKUP($D$34,$A$52:$L$517,10)</f>
        <v>11587708.727465881</v>
      </c>
    </row>
    <row r="36" spans="1:4" x14ac:dyDescent="0.3">
      <c r="B36" s="31" t="s">
        <v>41</v>
      </c>
      <c r="C36" s="31"/>
      <c r="D36" s="5">
        <f>VLOOKUP($D$34,$A$52:$L$517,11)</f>
        <v>4135000</v>
      </c>
    </row>
    <row r="37" spans="1:4" x14ac:dyDescent="0.3">
      <c r="C37" s="22" t="s">
        <v>42</v>
      </c>
      <c r="D37" s="5">
        <f>VLOOKUP($D$34,$A$52:$L$517,12)</f>
        <v>7452708.727465881</v>
      </c>
    </row>
    <row r="38" spans="1:4" x14ac:dyDescent="0.3">
      <c r="B38" s="31" t="s">
        <v>75</v>
      </c>
      <c r="C38" s="31"/>
      <c r="D38" s="28">
        <f>VLOOKUP($D$34,$A$52:$L$517,9)</f>
        <v>30.907516553347961</v>
      </c>
    </row>
    <row r="43" spans="1:4" x14ac:dyDescent="0.3">
      <c r="A43">
        <v>0</v>
      </c>
      <c r="B43" s="5">
        <f>D35</f>
        <v>11587708.727465881</v>
      </c>
      <c r="C43" s="5">
        <f>D36</f>
        <v>4135000</v>
      </c>
      <c r="D43" s="5">
        <f>D37</f>
        <v>7452708.727465881</v>
      </c>
    </row>
    <row r="44" spans="1:4" x14ac:dyDescent="0.3">
      <c r="A44" s="5">
        <f>D34</f>
        <v>1245</v>
      </c>
      <c r="B44" s="5">
        <f>D35</f>
        <v>11587708.727465881</v>
      </c>
      <c r="C44" s="5">
        <f>D36</f>
        <v>4135000</v>
      </c>
      <c r="D44" s="5">
        <f>D37</f>
        <v>7452708.727465881</v>
      </c>
    </row>
    <row r="45" spans="1:4" x14ac:dyDescent="0.3">
      <c r="A45" s="5">
        <f>D34</f>
        <v>1245</v>
      </c>
      <c r="B45">
        <v>0</v>
      </c>
      <c r="D45"/>
    </row>
    <row r="51" spans="1:12" x14ac:dyDescent="0.3">
      <c r="A51" s="1" t="s">
        <v>28</v>
      </c>
      <c r="B51" s="23" t="s">
        <v>55</v>
      </c>
      <c r="C51" s="23" t="s">
        <v>56</v>
      </c>
      <c r="D51" s="6" t="s">
        <v>30</v>
      </c>
      <c r="E51" s="6" t="s">
        <v>38</v>
      </c>
      <c r="F51" s="14" t="s">
        <v>31</v>
      </c>
      <c r="G51" s="1" t="s">
        <v>32</v>
      </c>
      <c r="H51" s="1" t="s">
        <v>33</v>
      </c>
      <c r="I51" s="14" t="s">
        <v>34</v>
      </c>
      <c r="J51" s="6" t="s">
        <v>35</v>
      </c>
      <c r="K51" s="6" t="s">
        <v>36</v>
      </c>
      <c r="L51" s="6" t="s">
        <v>37</v>
      </c>
    </row>
    <row r="52" spans="1:12" x14ac:dyDescent="0.3">
      <c r="A52">
        <f>'INB Plot'!$C$28 + (ROW() - 52)*'INB Plot'!$C$29</f>
        <v>125</v>
      </c>
      <c r="B52">
        <f t="shared" ref="B52:B115" si="0" xml:space="preserve"> ($B$9+A52)/(POWER($B$9,2)*($B$9 + 1)*A52)</f>
        <v>1.9123505976095617E-7</v>
      </c>
      <c r="C52">
        <f t="shared" ref="C52:C115" si="1" xml:space="preserve"> 1/(POWER($B$9,2)*(A52 + 1))</f>
        <v>1.2698412698412698E-7</v>
      </c>
      <c r="D52" s="5">
        <f t="shared" ref="D52:D115" si="2">B52*$E$8</f>
        <v>11415146.021431075</v>
      </c>
      <c r="E52" s="5">
        <f t="shared" ref="E52:E115" si="3">C52*$E$8</f>
        <v>7579898.5486222217</v>
      </c>
      <c r="F52" s="15">
        <f t="shared" ref="F52:F115" si="4" xml:space="preserve"> E52*SQRT($G$2/(2*PI()))*EXP(-POWER($F$2,2)/(2*$G$2))/D52</f>
        <v>249.80001122209424</v>
      </c>
      <c r="G52">
        <f t="shared" ref="G52:G115" si="5" xml:space="preserve"> -$F$2*NORMDIST(-$F$2/SQRT($G$2),0,1,1) + POWER($G$2,3/2)*EXP( -POWER($F$2,2)/(2*$G$2) ) / (D52*SQRT(2*PI()))</f>
        <v>-142.63632232052262</v>
      </c>
      <c r="H52">
        <f t="shared" ref="H52:H115" si="6" xml:space="preserve"> $F$2*NORMDIST(-$F$2*SQRT(D52)/$G$2,0,1,1) - $G$2*EXP(-POWER($F$2,2)*D52/(2*POWER($G$2,2)))/(SQRT(2*PI()*D52))</f>
        <v>-7.5221112187002248</v>
      </c>
      <c r="I52" s="15">
        <f>F52+G52+H52</f>
        <v>99.6415776828714</v>
      </c>
      <c r="J52" s="5">
        <f xml:space="preserve"> 'INB Plot'!$C$16*($H$2 - I52)</f>
        <v>1277599.558037366</v>
      </c>
      <c r="K52" s="5">
        <f xml:space="preserve"> 'INB Plot'!$C$17 + A52*'INB Plot'!$C$18</f>
        <v>775000</v>
      </c>
      <c r="L52" s="5">
        <f xml:space="preserve"> J52 - K52</f>
        <v>502599.55803736602</v>
      </c>
    </row>
    <row r="53" spans="1:12" x14ac:dyDescent="0.3">
      <c r="A53">
        <f>'INB Plot'!$C$28 + (ROW() - 52)*'INB Plot'!$C$29</f>
        <v>130</v>
      </c>
      <c r="B53">
        <f t="shared" si="0"/>
        <v>1.8633159669016244E-7</v>
      </c>
      <c r="C53">
        <f t="shared" si="1"/>
        <v>1.2213740458015268E-7</v>
      </c>
      <c r="D53" s="5">
        <f t="shared" si="2"/>
        <v>11122449.96959951</v>
      </c>
      <c r="E53" s="5">
        <f t="shared" si="3"/>
        <v>7290589.4437129777</v>
      </c>
      <c r="F53" s="15">
        <f t="shared" si="4"/>
        <v>246.5884401658038</v>
      </c>
      <c r="G53">
        <f t="shared" si="5"/>
        <v>-139.33638507854488</v>
      </c>
      <c r="H53">
        <f t="shared" si="6"/>
        <v>-8.2046456306304876</v>
      </c>
      <c r="I53" s="15">
        <f t="shared" ref="I53:I116" si="7">F53+G53+H53</f>
        <v>99.047409456628429</v>
      </c>
      <c r="J53" s="5">
        <f xml:space="preserve"> 'INB Plot'!$C$16*($H$2 - I53)</f>
        <v>1366724.7919738116</v>
      </c>
      <c r="K53" s="5">
        <f xml:space="preserve"> 'INB Plot'!$C$17 + A53*'INB Plot'!$C$18</f>
        <v>790000</v>
      </c>
      <c r="L53" s="5">
        <f t="shared" ref="L53:L116" si="8" xml:space="preserve"> J53 - K53</f>
        <v>576724.79197381157</v>
      </c>
    </row>
    <row r="54" spans="1:12" x14ac:dyDescent="0.3">
      <c r="A54">
        <f>'INB Plot'!$C$28 + (ROW() - 52)*'INB Plot'!$C$29</f>
        <v>135</v>
      </c>
      <c r="B54">
        <f t="shared" si="0"/>
        <v>1.8179135310609413E-7</v>
      </c>
      <c r="C54">
        <f t="shared" si="1"/>
        <v>1.1764705882352942E-7</v>
      </c>
      <c r="D54" s="5">
        <f t="shared" si="2"/>
        <v>10851435.106792504</v>
      </c>
      <c r="E54" s="5">
        <f t="shared" si="3"/>
        <v>7022553.0671058828</v>
      </c>
      <c r="F54" s="15">
        <f t="shared" si="4"/>
        <v>243.45482377126569</v>
      </c>
      <c r="G54">
        <f t="shared" si="5"/>
        <v>-136.12216049220291</v>
      </c>
      <c r="H54">
        <f t="shared" si="6"/>
        <v>-8.8973748552009226</v>
      </c>
      <c r="I54" s="15">
        <f t="shared" si="7"/>
        <v>98.435288423861863</v>
      </c>
      <c r="J54" s="5">
        <f xml:space="preserve"> 'INB Plot'!$C$16*($H$2 - I54)</f>
        <v>1458542.9468887965</v>
      </c>
      <c r="K54" s="5">
        <f xml:space="preserve"> 'INB Plot'!$C$17 + A54*'INB Plot'!$C$18</f>
        <v>805000</v>
      </c>
      <c r="L54" s="5">
        <f t="shared" si="8"/>
        <v>653542.94688879652</v>
      </c>
    </row>
    <row r="55" spans="1:12" x14ac:dyDescent="0.3">
      <c r="A55">
        <f>'INB Plot'!$C$28 + (ROW() - 52)*'INB Plot'!$C$29</f>
        <v>140</v>
      </c>
      <c r="B55">
        <f t="shared" si="0"/>
        <v>1.7757541263517358E-7</v>
      </c>
      <c r="C55">
        <f t="shared" si="1"/>
        <v>1.1347517730496453E-7</v>
      </c>
      <c r="D55" s="5">
        <f t="shared" si="2"/>
        <v>10599778.448471712</v>
      </c>
      <c r="E55" s="5">
        <f t="shared" si="3"/>
        <v>6773526.3625985812</v>
      </c>
      <c r="F55" s="15">
        <f t="shared" si="4"/>
        <v>240.39673747723637</v>
      </c>
      <c r="G55">
        <f t="shared" si="5"/>
        <v>-132.99035192089531</v>
      </c>
      <c r="H55">
        <f t="shared" si="6"/>
        <v>-9.5983843294079989</v>
      </c>
      <c r="I55" s="15">
        <f t="shared" si="7"/>
        <v>97.808001226933072</v>
      </c>
      <c r="J55" s="5">
        <f xml:space="preserve"> 'INB Plot'!$C$16*($H$2 - I55)</f>
        <v>1552636.0264281151</v>
      </c>
      <c r="K55" s="5">
        <f xml:space="preserve"> 'INB Plot'!$C$17 + A55*'INB Plot'!$C$18</f>
        <v>820000</v>
      </c>
      <c r="L55" s="5">
        <f t="shared" si="8"/>
        <v>732636.02642811509</v>
      </c>
    </row>
    <row r="56" spans="1:12" x14ac:dyDescent="0.3">
      <c r="A56">
        <f>'INB Plot'!$C$28 + (ROW() - 52)*'INB Plot'!$C$29</f>
        <v>145</v>
      </c>
      <c r="B56">
        <f t="shared" si="0"/>
        <v>1.7365022667948895E-7</v>
      </c>
      <c r="C56">
        <f t="shared" si="1"/>
        <v>1.0958904109589041E-7</v>
      </c>
      <c r="D56" s="5">
        <f t="shared" si="2"/>
        <v>10365477.421759253</v>
      </c>
      <c r="E56" s="5">
        <f t="shared" si="3"/>
        <v>6541556.2816876713</v>
      </c>
      <c r="F56" s="15">
        <f t="shared" si="4"/>
        <v>237.41180189150313</v>
      </c>
      <c r="G56">
        <f t="shared" si="5"/>
        <v>-129.93782964253228</v>
      </c>
      <c r="H56">
        <f t="shared" si="6"/>
        <v>-10.305938336757833</v>
      </c>
      <c r="I56" s="15">
        <f t="shared" si="7"/>
        <v>97.168033912213019</v>
      </c>
      <c r="J56" s="5">
        <f xml:space="preserve"> 'INB Plot'!$C$16*($H$2 - I56)</f>
        <v>1648631.1236361233</v>
      </c>
      <c r="K56" s="5">
        <f xml:space="preserve"> 'INB Plot'!$C$17 + A56*'INB Plot'!$C$18</f>
        <v>835000</v>
      </c>
      <c r="L56" s="5">
        <f t="shared" si="8"/>
        <v>813631.12363612326</v>
      </c>
    </row>
    <row r="57" spans="1:12" x14ac:dyDescent="0.3">
      <c r="A57">
        <f>'INB Plot'!$C$28 + (ROW() - 52)*'INB Plot'!$C$29</f>
        <v>150</v>
      </c>
      <c r="B57">
        <f t="shared" si="0"/>
        <v>1.6998671978751661E-7</v>
      </c>
      <c r="C57">
        <f t="shared" si="1"/>
        <v>1.0596026490066225E-7</v>
      </c>
      <c r="D57" s="5">
        <f t="shared" si="2"/>
        <v>10146796.46349429</v>
      </c>
      <c r="E57" s="5">
        <f t="shared" si="3"/>
        <v>6324948.4577907287</v>
      </c>
      <c r="F57" s="15">
        <f t="shared" si="4"/>
        <v>234.49769265385336</v>
      </c>
      <c r="G57">
        <f t="shared" si="5"/>
        <v>-126.96162042112826</v>
      </c>
      <c r="H57">
        <f t="shared" si="6"/>
        <v>-11.01846757324585</v>
      </c>
      <c r="I57" s="15">
        <f t="shared" si="7"/>
        <v>96.517604659479247</v>
      </c>
      <c r="J57" s="5">
        <f xml:space="preserve"> 'INB Plot'!$C$16*($H$2 - I57)</f>
        <v>1746195.511546189</v>
      </c>
      <c r="K57" s="5">
        <f xml:space="preserve"> 'INB Plot'!$C$17 + A57*'INB Plot'!$C$18</f>
        <v>850000</v>
      </c>
      <c r="L57" s="5">
        <f t="shared" si="8"/>
        <v>896195.51154618897</v>
      </c>
    </row>
    <row r="58" spans="1:12" x14ac:dyDescent="0.3">
      <c r="A58">
        <f>'INB Plot'!$C$28 + (ROW() - 52)*'INB Plot'!$C$29</f>
        <v>155</v>
      </c>
      <c r="B58">
        <f t="shared" si="0"/>
        <v>1.665595681788973E-7</v>
      </c>
      <c r="C58">
        <f t="shared" si="1"/>
        <v>1.0256410256410256E-7</v>
      </c>
      <c r="D58" s="5">
        <f t="shared" si="2"/>
        <v>9942223.9541496467</v>
      </c>
      <c r="E58" s="5">
        <f t="shared" si="3"/>
        <v>6122225.7508102562</v>
      </c>
      <c r="F58" s="15">
        <f t="shared" si="4"/>
        <v>231.65214715895067</v>
      </c>
      <c r="G58">
        <f t="shared" si="5"/>
        <v>-124.05889784716638</v>
      </c>
      <c r="H58">
        <f t="shared" si="6"/>
        <v>-11.734556629408502</v>
      </c>
      <c r="I58" s="15">
        <f t="shared" si="7"/>
        <v>95.858692682375789</v>
      </c>
      <c r="J58" s="5">
        <f xml:space="preserve"> 'INB Plot'!$C$16*($H$2 - I58)</f>
        <v>1845032.3081117077</v>
      </c>
      <c r="K58" s="5">
        <f xml:space="preserve"> 'INB Plot'!$C$17 + A58*'INB Plot'!$C$18</f>
        <v>865000</v>
      </c>
      <c r="L58" s="5">
        <f t="shared" si="8"/>
        <v>980032.30811170768</v>
      </c>
    </row>
    <row r="59" spans="1:12" x14ac:dyDescent="0.3">
      <c r="A59">
        <f>'INB Plot'!$C$28 + (ROW() - 52)*'INB Plot'!$C$29</f>
        <v>160</v>
      </c>
      <c r="B59">
        <f t="shared" si="0"/>
        <v>1.6334661354581674E-7</v>
      </c>
      <c r="C59">
        <f t="shared" si="1"/>
        <v>9.9378881987577641E-8</v>
      </c>
      <c r="D59" s="5">
        <f t="shared" si="2"/>
        <v>9750437.2266390435</v>
      </c>
      <c r="E59" s="5">
        <f t="shared" si="3"/>
        <v>5932094.5163130434</v>
      </c>
      <c r="F59" s="15">
        <f t="shared" si="4"/>
        <v>228.87296892459113</v>
      </c>
      <c r="G59">
        <f t="shared" si="5"/>
        <v>-121.22697338476448</v>
      </c>
      <c r="H59">
        <f t="shared" si="6"/>
        <v>-12.452931730240053</v>
      </c>
      <c r="I59" s="15">
        <f t="shared" si="7"/>
        <v>95.193063809586604</v>
      </c>
      <c r="J59" s="5">
        <f xml:space="preserve"> 'INB Plot'!$C$16*($H$2 - I59)</f>
        <v>1944876.6390300854</v>
      </c>
      <c r="K59" s="5">
        <f xml:space="preserve"> 'INB Plot'!$C$17 + A59*'INB Plot'!$C$18</f>
        <v>880000</v>
      </c>
      <c r="L59" s="5">
        <f t="shared" si="8"/>
        <v>1064876.6390300854</v>
      </c>
    </row>
    <row r="60" spans="1:12" x14ac:dyDescent="0.3">
      <c r="A60">
        <f>'INB Plot'!$C$28 + (ROW() - 52)*'INB Plot'!$C$29</f>
        <v>165</v>
      </c>
      <c r="B60">
        <f t="shared" si="0"/>
        <v>1.6032838343595316E-7</v>
      </c>
      <c r="C60">
        <f t="shared" si="1"/>
        <v>9.6385542168674693E-8</v>
      </c>
      <c r="D60" s="5">
        <f t="shared" si="2"/>
        <v>9570273.9371593874</v>
      </c>
      <c r="E60" s="5">
        <f t="shared" si="3"/>
        <v>5753416.9706409639</v>
      </c>
      <c r="F60" s="15">
        <f t="shared" si="4"/>
        <v>226.15803019192941</v>
      </c>
      <c r="G60">
        <f t="shared" si="5"/>
        <v>-118.46328806603495</v>
      </c>
      <c r="H60">
        <f t="shared" si="6"/>
        <v>-13.172448955711602</v>
      </c>
      <c r="I60" s="15">
        <f t="shared" si="7"/>
        <v>94.522293170182863</v>
      </c>
      <c r="J60" s="5">
        <f xml:space="preserve"> 'INB Plot'!$C$16*($H$2 - I60)</f>
        <v>2045492.2349406467</v>
      </c>
      <c r="K60" s="5">
        <f xml:space="preserve"> 'INB Plot'!$C$17 + A60*'INB Plot'!$C$18</f>
        <v>895000</v>
      </c>
      <c r="L60" s="5">
        <f t="shared" si="8"/>
        <v>1150492.2349406467</v>
      </c>
    </row>
    <row r="61" spans="1:12" x14ac:dyDescent="0.3">
      <c r="A61">
        <f>'INB Plot'!$C$28 + (ROW() - 52)*'INB Plot'!$C$29</f>
        <v>170</v>
      </c>
      <c r="B61">
        <f t="shared" si="0"/>
        <v>1.5748769627372862E-7</v>
      </c>
      <c r="C61">
        <f t="shared" si="1"/>
        <v>9.3567251461988304E-8</v>
      </c>
      <c r="D61" s="5">
        <f t="shared" si="2"/>
        <v>9400708.4882373568</v>
      </c>
      <c r="E61" s="5">
        <f t="shared" si="3"/>
        <v>5585188.4042479536</v>
      </c>
      <c r="F61" s="15">
        <f t="shared" si="4"/>
        <v>223.50527319871594</v>
      </c>
      <c r="G61">
        <f t="shared" si="5"/>
        <v>-115.76540477870375</v>
      </c>
      <c r="H61">
        <f t="shared" si="6"/>
        <v>-13.892083079093823</v>
      </c>
      <c r="I61" s="15">
        <f t="shared" si="7"/>
        <v>93.847785340918364</v>
      </c>
      <c r="J61" s="5">
        <f xml:space="preserve"> 'INB Plot'!$C$16*($H$2 - I61)</f>
        <v>2146668.4093303215</v>
      </c>
      <c r="K61" s="5">
        <f xml:space="preserve"> 'INB Plot'!$C$17 + A61*'INB Plot'!$C$18</f>
        <v>910000</v>
      </c>
      <c r="L61" s="5">
        <f t="shared" si="8"/>
        <v>1236668.4093303215</v>
      </c>
    </row>
    <row r="62" spans="1:12" x14ac:dyDescent="0.3">
      <c r="A62">
        <f>'INB Plot'!$C$28 + (ROW() - 52)*'INB Plot'!$C$29</f>
        <v>175</v>
      </c>
      <c r="B62">
        <f t="shared" si="0"/>
        <v>1.5480933409220262E-7</v>
      </c>
      <c r="C62">
        <f t="shared" si="1"/>
        <v>9.0909090909090915E-8</v>
      </c>
      <c r="D62" s="5">
        <f t="shared" si="2"/>
        <v>9240832.4935394432</v>
      </c>
      <c r="E62" s="5">
        <f t="shared" si="3"/>
        <v>5426518.2791272728</v>
      </c>
      <c r="F62" s="15">
        <f t="shared" si="4"/>
        <v>220.91271045911139</v>
      </c>
      <c r="G62">
        <f t="shared" si="5"/>
        <v>-113.13100109813325</v>
      </c>
      <c r="H62">
        <f t="shared" si="6"/>
        <v>-14.610917099448116</v>
      </c>
      <c r="I62" s="15">
        <f t="shared" si="7"/>
        <v>93.170792261530025</v>
      </c>
      <c r="J62" s="5">
        <f xml:space="preserve"> 'INB Plot'!$C$16*($H$2 - I62)</f>
        <v>2248217.3712385725</v>
      </c>
      <c r="K62" s="5">
        <f xml:space="preserve"> 'INB Plot'!$C$17 + A62*'INB Plot'!$C$18</f>
        <v>925000</v>
      </c>
      <c r="L62" s="5">
        <f t="shared" si="8"/>
        <v>1323217.3712385725</v>
      </c>
    </row>
    <row r="63" spans="1:12" x14ac:dyDescent="0.3">
      <c r="A63">
        <f>'INB Plot'!$C$28 + (ROW() - 52)*'INB Plot'!$C$29</f>
        <v>180</v>
      </c>
      <c r="B63">
        <f t="shared" si="0"/>
        <v>1.5227976980965028E-7</v>
      </c>
      <c r="C63">
        <f t="shared" si="1"/>
        <v>8.8397790055248625E-8</v>
      </c>
      <c r="D63" s="5">
        <f t="shared" si="2"/>
        <v>9089838.4985469673</v>
      </c>
      <c r="E63" s="5">
        <f t="shared" si="3"/>
        <v>5276614.4592618784</v>
      </c>
      <c r="F63" s="15">
        <f t="shared" si="4"/>
        <v>218.37842430362707</v>
      </c>
      <c r="G63">
        <f t="shared" si="5"/>
        <v>-110.55786261943649</v>
      </c>
      <c r="H63">
        <f t="shared" si="6"/>
        <v>-15.328132501918475</v>
      </c>
      <c r="I63" s="15">
        <f t="shared" si="7"/>
        <v>92.492429182272105</v>
      </c>
      <c r="J63" s="5">
        <f xml:space="preserve"> 'INB Plot'!$C$16*($H$2 - I63)</f>
        <v>2349971.8331272602</v>
      </c>
      <c r="K63" s="5">
        <f xml:space="preserve"> 'INB Plot'!$C$17 + A63*'INB Plot'!$C$18</f>
        <v>940000</v>
      </c>
      <c r="L63" s="5">
        <f t="shared" si="8"/>
        <v>1409971.8331272602</v>
      </c>
    </row>
    <row r="64" spans="1:12" x14ac:dyDescent="0.3">
      <c r="A64">
        <f>'INB Plot'!$C$28 + (ROW() - 52)*'INB Plot'!$C$29</f>
        <v>185</v>
      </c>
      <c r="B64">
        <f t="shared" si="0"/>
        <v>1.4988693873156024E-7</v>
      </c>
      <c r="C64">
        <f t="shared" si="1"/>
        <v>8.6021505376344089E-8</v>
      </c>
      <c r="D64" s="5">
        <f t="shared" si="2"/>
        <v>8947006.3411216531</v>
      </c>
      <c r="E64" s="5">
        <f t="shared" si="3"/>
        <v>5134769.9845505375</v>
      </c>
      <c r="F64" s="15">
        <f t="shared" si="4"/>
        <v>215.90056587271104</v>
      </c>
      <c r="G64">
        <f t="shared" si="5"/>
        <v>-108.04387674944542</v>
      </c>
      <c r="H64">
        <f t="shared" si="6"/>
        <v>-16.043000249963242</v>
      </c>
      <c r="I64" s="15">
        <f t="shared" si="7"/>
        <v>91.813688873302382</v>
      </c>
      <c r="J64" s="5">
        <f xml:space="preserve"> 'INB Plot'!$C$16*($H$2 - I64)</f>
        <v>2451782.8794727186</v>
      </c>
      <c r="K64" s="5">
        <f xml:space="preserve"> 'INB Plot'!$C$17 + A64*'INB Plot'!$C$18</f>
        <v>955000</v>
      </c>
      <c r="L64" s="5">
        <f t="shared" si="8"/>
        <v>1496782.8794727186</v>
      </c>
    </row>
    <row r="65" spans="1:12" x14ac:dyDescent="0.3">
      <c r="A65">
        <f>'INB Plot'!$C$28 + (ROW() - 52)*'INB Plot'!$C$29</f>
        <v>190</v>
      </c>
      <c r="B65">
        <f t="shared" si="0"/>
        <v>1.4762004613126441E-7</v>
      </c>
      <c r="C65">
        <f t="shared" si="1"/>
        <v>8.3769633507853407E-8</v>
      </c>
      <c r="D65" s="5">
        <f t="shared" si="2"/>
        <v>8811691.6656660922</v>
      </c>
      <c r="E65" s="5">
        <f t="shared" si="3"/>
        <v>5000351.9221277488</v>
      </c>
      <c r="F65" s="15">
        <f t="shared" si="4"/>
        <v>213.47735371217055</v>
      </c>
      <c r="G65">
        <f t="shared" si="5"/>
        <v>-105.58702692195413</v>
      </c>
      <c r="H65">
        <f t="shared" si="6"/>
        <v>-16.754872493786038</v>
      </c>
      <c r="I65" s="15">
        <f t="shared" si="7"/>
        <v>91.135454296430382</v>
      </c>
      <c r="J65" s="5">
        <f xml:space="preserve"> 'INB Plot'!$C$16*($H$2 - I65)</f>
        <v>2553518.0660035186</v>
      </c>
      <c r="K65" s="5">
        <f xml:space="preserve"> 'INB Plot'!$C$17 + A65*'INB Plot'!$C$18</f>
        <v>970000</v>
      </c>
      <c r="L65" s="5">
        <f t="shared" si="8"/>
        <v>1583518.0660035186</v>
      </c>
    </row>
    <row r="66" spans="1:12" x14ac:dyDescent="0.3">
      <c r="A66">
        <f>'INB Plot'!$C$28 + (ROW() - 52)*'INB Plot'!$C$29</f>
        <v>195</v>
      </c>
      <c r="B66">
        <f t="shared" si="0"/>
        <v>1.4546940443354786E-7</v>
      </c>
      <c r="C66">
        <f t="shared" si="1"/>
        <v>8.1632653061224493E-8</v>
      </c>
      <c r="D66" s="5">
        <f t="shared" si="2"/>
        <v>8683316.2043364588</v>
      </c>
      <c r="E66" s="5">
        <f t="shared" si="3"/>
        <v>4872791.924114286</v>
      </c>
      <c r="F66" s="15">
        <f t="shared" si="4"/>
        <v>211.10707208416156</v>
      </c>
      <c r="G66">
        <f t="shared" si="5"/>
        <v>-103.18538720294583</v>
      </c>
      <c r="H66">
        <f t="shared" si="6"/>
        <v>-17.463174966302731</v>
      </c>
      <c r="I66" s="15">
        <f t="shared" si="7"/>
        <v>90.458509914912995</v>
      </c>
      <c r="J66" s="5">
        <f xml:space="preserve"> 'INB Plot'!$C$16*($H$2 - I66)</f>
        <v>2655059.723231127</v>
      </c>
      <c r="K66" s="5">
        <f xml:space="preserve"> 'INB Plot'!$C$17 + A66*'INB Plot'!$C$18</f>
        <v>985000</v>
      </c>
      <c r="L66" s="5">
        <f t="shared" si="8"/>
        <v>1670059.723231127</v>
      </c>
    </row>
    <row r="67" spans="1:12" x14ac:dyDescent="0.3">
      <c r="A67">
        <f>'INB Plot'!$C$28 + (ROW() - 52)*'INB Plot'!$C$29</f>
        <v>200</v>
      </c>
      <c r="B67">
        <f t="shared" si="0"/>
        <v>1.4342629482071713E-7</v>
      </c>
      <c r="C67">
        <f t="shared" si="1"/>
        <v>7.9601990049751238E-8</v>
      </c>
      <c r="D67" s="5">
        <f t="shared" si="2"/>
        <v>8561359.516073307</v>
      </c>
      <c r="E67" s="5">
        <f t="shared" si="3"/>
        <v>4751578.194658706</v>
      </c>
      <c r="F67" s="15">
        <f t="shared" si="4"/>
        <v>208.78806908115334</v>
      </c>
      <c r="G67">
        <f t="shared" si="5"/>
        <v>-100.83711725547104</v>
      </c>
      <c r="H67">
        <f t="shared" si="6"/>
        <v>-18.167400030042728</v>
      </c>
      <c r="I67" s="15">
        <f t="shared" si="7"/>
        <v>89.783551795639568</v>
      </c>
      <c r="J67" s="5">
        <f xml:space="preserve"> 'INB Plot'!$C$16*($H$2 - I67)</f>
        <v>2756303.4411221407</v>
      </c>
      <c r="K67" s="5">
        <f xml:space="preserve"> 'INB Plot'!$C$17 + A67*'INB Plot'!$C$18</f>
        <v>1000000</v>
      </c>
      <c r="L67" s="5">
        <f t="shared" si="8"/>
        <v>1756303.4411221407</v>
      </c>
    </row>
    <row r="68" spans="1:12" x14ac:dyDescent="0.3">
      <c r="A68">
        <f>'INB Plot'!$C$28 + (ROW() - 52)*'INB Plot'!$C$29</f>
        <v>205</v>
      </c>
      <c r="B68">
        <f t="shared" si="0"/>
        <v>1.4148284909143912E-7</v>
      </c>
      <c r="C68">
        <f t="shared" si="1"/>
        <v>7.7669902912621364E-8</v>
      </c>
      <c r="D68" s="5">
        <f t="shared" si="2"/>
        <v>8445351.9345546979</v>
      </c>
      <c r="E68" s="5">
        <f t="shared" si="3"/>
        <v>4636248.626827185</v>
      </c>
      <c r="F68" s="15">
        <f t="shared" si="4"/>
        <v>206.51875461005108</v>
      </c>
      <c r="G68">
        <f t="shared" si="5"/>
        <v>-98.540457636512116</v>
      </c>
      <c r="H68">
        <f t="shared" si="6"/>
        <v>-18.867100333999161</v>
      </c>
      <c r="I68" s="15">
        <f t="shared" si="7"/>
        <v>89.111196639539799</v>
      </c>
      <c r="J68" s="5">
        <f xml:space="preserve"> 'INB Plot'!$C$16*($H$2 - I68)</f>
        <v>2857156.7145371065</v>
      </c>
      <c r="K68" s="5">
        <f xml:space="preserve"> 'INB Plot'!$C$17 + A68*'INB Plot'!$C$18</f>
        <v>1015000</v>
      </c>
      <c r="L68" s="5">
        <f t="shared" si="8"/>
        <v>1842156.7145371065</v>
      </c>
    </row>
    <row r="69" spans="1:12" x14ac:dyDescent="0.3">
      <c r="A69">
        <f>'INB Plot'!$C$28 + (ROW() - 52)*'INB Plot'!$C$29</f>
        <v>210</v>
      </c>
      <c r="B69">
        <f t="shared" si="0"/>
        <v>1.3963194839688863E-7</v>
      </c>
      <c r="C69">
        <f t="shared" si="1"/>
        <v>7.5829383886255929E-8</v>
      </c>
      <c r="D69" s="5">
        <f t="shared" si="2"/>
        <v>8334868.523584595</v>
      </c>
      <c r="E69" s="5">
        <f t="shared" si="3"/>
        <v>4526384.9152909955</v>
      </c>
      <c r="F69" s="15">
        <f t="shared" si="4"/>
        <v>204.29759829806144</v>
      </c>
      <c r="G69">
        <f t="shared" si="5"/>
        <v>-96.29372540057409</v>
      </c>
      <c r="H69">
        <f t="shared" si="6"/>
        <v>-19.561883037540213</v>
      </c>
      <c r="I69" s="15">
        <f t="shared" si="7"/>
        <v>88.441989859947142</v>
      </c>
      <c r="J69" s="5">
        <f xml:space="preserve"> 'INB Plot'!$C$16*($H$2 - I69)</f>
        <v>2957537.7314760047</v>
      </c>
      <c r="K69" s="5">
        <f xml:space="preserve"> 'INB Plot'!$C$17 + A69*'INB Plot'!$C$18</f>
        <v>1030000</v>
      </c>
      <c r="L69" s="5">
        <f t="shared" si="8"/>
        <v>1927537.7314760047</v>
      </c>
    </row>
    <row r="70" spans="1:12" x14ac:dyDescent="0.3">
      <c r="A70">
        <f>'INB Plot'!$C$28 + (ROW() - 52)*'INB Plot'!$C$29</f>
        <v>215</v>
      </c>
      <c r="B70">
        <f t="shared" si="0"/>
        <v>1.3786713610673586E-7</v>
      </c>
      <c r="C70">
        <f t="shared" si="1"/>
        <v>7.4074074074074073E-8</v>
      </c>
      <c r="D70" s="5">
        <f t="shared" si="2"/>
        <v>8229523.8759154268</v>
      </c>
      <c r="E70" s="5">
        <f t="shared" si="3"/>
        <v>4421607.4866962964</v>
      </c>
      <c r="F70" s="15">
        <f t="shared" si="4"/>
        <v>202.12312735981283</v>
      </c>
      <c r="G70">
        <f t="shared" si="5"/>
        <v>-94.095309986914316</v>
      </c>
      <c r="H70">
        <f t="shared" si="6"/>
        <v>-20.251404558317972</v>
      </c>
      <c r="I70" s="15">
        <f t="shared" si="7"/>
        <v>87.776412814580539</v>
      </c>
      <c r="J70" s="5">
        <f xml:space="preserve"> 'INB Plot'!$C$16*($H$2 - I70)</f>
        <v>3057374.2882809951</v>
      </c>
      <c r="K70" s="5">
        <f xml:space="preserve"> 'INB Plot'!$C$17 + A70*'INB Plot'!$C$18</f>
        <v>1045000</v>
      </c>
      <c r="L70" s="5">
        <f t="shared" si="8"/>
        <v>2012374.2882809951</v>
      </c>
    </row>
    <row r="71" spans="1:12" x14ac:dyDescent="0.3">
      <c r="A71">
        <f>'INB Plot'!$C$28 + (ROW() - 52)*'INB Plot'!$C$29</f>
        <v>220</v>
      </c>
      <c r="B71">
        <f t="shared" si="0"/>
        <v>1.3618254255704455E-7</v>
      </c>
      <c r="C71">
        <f t="shared" si="1"/>
        <v>7.2398190045248869E-8</v>
      </c>
      <c r="D71" s="5">
        <f t="shared" si="2"/>
        <v>8128967.6213221299</v>
      </c>
      <c r="E71" s="5">
        <f t="shared" si="3"/>
        <v>4321571.1182190049</v>
      </c>
      <c r="F71" s="15">
        <f t="shared" si="4"/>
        <v>199.9939244558521</v>
      </c>
      <c r="G71">
        <f t="shared" si="5"/>
        <v>-91.943669369289807</v>
      </c>
      <c r="H71">
        <f t="shared" si="6"/>
        <v>-20.935365802086778</v>
      </c>
      <c r="I71" s="15">
        <f t="shared" si="7"/>
        <v>87.11488928447551</v>
      </c>
      <c r="J71" s="5">
        <f xml:space="preserve"> 'INB Plot'!$C$16*($H$2 - I71)</f>
        <v>3156602.8177967495</v>
      </c>
      <c r="K71" s="5">
        <f xml:space="preserve"> 'INB Plot'!$C$17 + A71*'INB Plot'!$C$18</f>
        <v>1060000</v>
      </c>
      <c r="L71" s="5">
        <f t="shared" si="8"/>
        <v>2096602.8177967495</v>
      </c>
    </row>
    <row r="72" spans="1:12" x14ac:dyDescent="0.3">
      <c r="A72">
        <f>'INB Plot'!$C$28 + (ROW() - 52)*'INB Plot'!$C$29</f>
        <v>225</v>
      </c>
      <c r="B72">
        <f t="shared" si="0"/>
        <v>1.3457281983178397E-7</v>
      </c>
      <c r="C72">
        <f t="shared" si="1"/>
        <v>7.0796460176991156E-8</v>
      </c>
      <c r="D72" s="5">
        <f t="shared" si="2"/>
        <v>8032880.5335996458</v>
      </c>
      <c r="E72" s="5">
        <f t="shared" si="3"/>
        <v>4225961.1377274338</v>
      </c>
      <c r="F72" s="15">
        <f t="shared" si="4"/>
        <v>197.90862556533881</v>
      </c>
      <c r="G72">
        <f t="shared" si="5"/>
        <v>-89.837326448878486</v>
      </c>
      <c r="H72">
        <f t="shared" si="6"/>
        <v>-21.613507834074454</v>
      </c>
      <c r="I72" s="15">
        <f t="shared" si="7"/>
        <v>86.45779128238587</v>
      </c>
      <c r="J72" s="5">
        <f xml:space="preserve"> 'INB Plot'!$C$16*($H$2 - I72)</f>
        <v>3255167.5181101956</v>
      </c>
      <c r="K72" s="5">
        <f xml:space="preserve"> 'INB Plot'!$C$17 + A72*'INB Plot'!$C$18</f>
        <v>1075000</v>
      </c>
      <c r="L72" s="5">
        <f t="shared" si="8"/>
        <v>2180167.5181101956</v>
      </c>
    </row>
    <row r="73" spans="1:12" x14ac:dyDescent="0.3">
      <c r="A73">
        <f>'INB Plot'!$C$28 + (ROW() - 52)*'INB Plot'!$C$29</f>
        <v>230</v>
      </c>
      <c r="B73">
        <f t="shared" si="0"/>
        <v>1.3303308505109995E-7</v>
      </c>
      <c r="C73">
        <f t="shared" si="1"/>
        <v>6.9264069264069261E-8</v>
      </c>
      <c r="D73" s="5">
        <f t="shared" si="2"/>
        <v>7940971.1453433568</v>
      </c>
      <c r="E73" s="5">
        <f t="shared" si="3"/>
        <v>4134490.1174303028</v>
      </c>
      <c r="F73" s="15">
        <f t="shared" si="4"/>
        <v>195.86591789005118</v>
      </c>
      <c r="G73">
        <f t="shared" si="5"/>
        <v>-87.774865672642363</v>
      </c>
      <c r="H73">
        <f t="shared" si="6"/>
        <v>-22.285607953737937</v>
      </c>
      <c r="I73" s="15">
        <f t="shared" si="7"/>
        <v>85.805444263670879</v>
      </c>
      <c r="J73" s="5">
        <f xml:space="preserve"> 'INB Plot'!$C$16*($H$2 - I73)</f>
        <v>3353019.5709174443</v>
      </c>
      <c r="K73" s="5">
        <f xml:space="preserve"> 'INB Plot'!$C$17 + A73*'INB Plot'!$C$18</f>
        <v>1090000</v>
      </c>
      <c r="L73" s="5">
        <f t="shared" si="8"/>
        <v>2263019.5709174443</v>
      </c>
    </row>
    <row r="74" spans="1:12" x14ac:dyDescent="0.3">
      <c r="A74">
        <f>'INB Plot'!$C$28 + (ROW() - 52)*'INB Plot'!$C$29</f>
        <v>235</v>
      </c>
      <c r="B74">
        <f t="shared" si="0"/>
        <v>1.315588708993812E-7</v>
      </c>
      <c r="C74">
        <f t="shared" si="1"/>
        <v>6.7796610169491527E-8</v>
      </c>
      <c r="D74" s="5">
        <f t="shared" si="2"/>
        <v>7852972.7948852079</v>
      </c>
      <c r="E74" s="5">
        <f t="shared" si="3"/>
        <v>4046894.9878237289</v>
      </c>
      <c r="F74" s="15">
        <f t="shared" si="4"/>
        <v>193.86453780236445</v>
      </c>
      <c r="G74">
        <f t="shared" si="5"/>
        <v>-85.754929860864763</v>
      </c>
      <c r="H74">
        <f t="shared" si="6"/>
        <v>-22.95147613717765</v>
      </c>
      <c r="I74" s="15">
        <f t="shared" si="7"/>
        <v>85.158131804322039</v>
      </c>
      <c r="J74" s="5">
        <f xml:space="preserve"> 'INB Plot'!$C$16*($H$2 - I74)</f>
        <v>3450116.4398197699</v>
      </c>
      <c r="K74" s="5">
        <f xml:space="preserve"> 'INB Plot'!$C$17 + A74*'INB Plot'!$C$18</f>
        <v>1105000</v>
      </c>
      <c r="L74" s="5">
        <f t="shared" si="8"/>
        <v>2345116.4398197699</v>
      </c>
    </row>
    <row r="75" spans="1:12" x14ac:dyDescent="0.3">
      <c r="A75">
        <f>'INB Plot'!$C$28 + (ROW() - 52)*'INB Plot'!$C$29</f>
        <v>240</v>
      </c>
      <c r="B75">
        <f t="shared" si="0"/>
        <v>1.3014608233731738E-7</v>
      </c>
      <c r="C75">
        <f t="shared" si="1"/>
        <v>6.6390041493775928E-8</v>
      </c>
      <c r="D75" s="5">
        <f t="shared" si="2"/>
        <v>7768641.0423628148</v>
      </c>
      <c r="E75" s="5">
        <f t="shared" si="3"/>
        <v>3962934.5108979251</v>
      </c>
      <c r="F75" s="15">
        <f t="shared" si="4"/>
        <v>191.90326884637471</v>
      </c>
      <c r="G75">
        <f t="shared" si="5"/>
        <v>-83.776217228919336</v>
      </c>
      <c r="H75">
        <f t="shared" si="6"/>
        <v>-23.610951814031935</v>
      </c>
      <c r="I75" s="15">
        <f t="shared" si="7"/>
        <v>84.516099803423444</v>
      </c>
      <c r="J75" s="5">
        <f xml:space="preserve"> 'INB Plot'!$C$16*($H$2 - I75)</f>
        <v>3546421.2399545596</v>
      </c>
      <c r="K75" s="5">
        <f xml:space="preserve"> 'INB Plot'!$C$17 + A75*'INB Plot'!$C$18</f>
        <v>1120000</v>
      </c>
      <c r="L75" s="5">
        <f t="shared" si="8"/>
        <v>2426421.2399545596</v>
      </c>
    </row>
    <row r="76" spans="1:12" x14ac:dyDescent="0.3">
      <c r="A76">
        <f>'INB Plot'!$C$28 + (ROW() - 52)*'INB Plot'!$C$29</f>
        <v>245</v>
      </c>
      <c r="B76">
        <f t="shared" si="0"/>
        <v>1.2879095861452151E-7</v>
      </c>
      <c r="C76">
        <f t="shared" si="1"/>
        <v>6.5040650406504063E-8</v>
      </c>
      <c r="D76" s="5">
        <f t="shared" si="2"/>
        <v>7687751.4021882759</v>
      </c>
      <c r="E76" s="5">
        <f t="shared" si="3"/>
        <v>3882387.0614894307</v>
      </c>
      <c r="F76" s="15">
        <f t="shared" si="4"/>
        <v>189.98093979862153</v>
      </c>
      <c r="G76">
        <f t="shared" si="5"/>
        <v>-81.837478589538478</v>
      </c>
      <c r="H76">
        <f t="shared" si="6"/>
        <v>-24.263900948232532</v>
      </c>
      <c r="I76" s="15">
        <f t="shared" si="7"/>
        <v>83.879560260850525</v>
      </c>
      <c r="J76" s="5">
        <f xml:space="preserve"> 'INB Plot'!$C$16*($H$2 - I76)</f>
        <v>3641902.1713404972</v>
      </c>
      <c r="K76" s="5">
        <f xml:space="preserve"> 'INB Plot'!$C$17 + A76*'INB Plot'!$C$18</f>
        <v>1135000</v>
      </c>
      <c r="L76" s="5">
        <f t="shared" si="8"/>
        <v>2506902.1713404972</v>
      </c>
    </row>
    <row r="77" spans="1:12" x14ac:dyDescent="0.3">
      <c r="A77">
        <f>'INB Plot'!$C$28 + (ROW() - 52)*'INB Plot'!$C$29</f>
        <v>250</v>
      </c>
      <c r="B77">
        <f t="shared" si="0"/>
        <v>1.2749003984063745E-7</v>
      </c>
      <c r="C77">
        <f t="shared" si="1"/>
        <v>6.3745019920318723E-8</v>
      </c>
      <c r="D77" s="5">
        <f t="shared" si="2"/>
        <v>7610097.3476207172</v>
      </c>
      <c r="E77" s="5">
        <f t="shared" si="3"/>
        <v>3805048.6738103586</v>
      </c>
      <c r="F77" s="15">
        <f t="shared" si="4"/>
        <v>188.09642279273231</v>
      </c>
      <c r="G77">
        <f t="shared" si="5"/>
        <v>-79.937514722945252</v>
      </c>
      <c r="H77">
        <f t="shared" si="6"/>
        <v>-24.910213394488125</v>
      </c>
      <c r="I77" s="15">
        <f t="shared" si="7"/>
        <v>83.248694675298935</v>
      </c>
      <c r="J77" s="5">
        <f xml:space="preserve"> 'INB Plot'!$C$16*($H$2 - I77)</f>
        <v>3736532.0091732359</v>
      </c>
      <c r="K77" s="5">
        <f xml:space="preserve"> 'INB Plot'!$C$17 + A77*'INB Plot'!$C$18</f>
        <v>1150000</v>
      </c>
      <c r="L77" s="5">
        <f t="shared" si="8"/>
        <v>2586532.0091732359</v>
      </c>
    </row>
    <row r="78" spans="1:12" x14ac:dyDescent="0.3">
      <c r="A78">
        <f>'INB Plot'!$C$28 + (ROW() - 52)*'INB Plot'!$C$29</f>
        <v>255</v>
      </c>
      <c r="B78">
        <f t="shared" si="0"/>
        <v>1.2624013748925866E-7</v>
      </c>
      <c r="C78">
        <f t="shared" si="1"/>
        <v>6.2499999999999997E-8</v>
      </c>
      <c r="D78" s="5">
        <f t="shared" si="2"/>
        <v>7535488.5500950245</v>
      </c>
      <c r="E78" s="5">
        <f t="shared" si="3"/>
        <v>3730731.3169</v>
      </c>
      <c r="F78" s="15">
        <f t="shared" si="4"/>
        <v>186.24863151065642</v>
      </c>
      <c r="G78">
        <f t="shared" si="5"/>
        <v>-78.075173903215216</v>
      </c>
      <c r="H78">
        <f t="shared" si="6"/>
        <v>-25.549800504759148</v>
      </c>
      <c r="I78" s="15">
        <f t="shared" si="7"/>
        <v>82.62365710268206</v>
      </c>
      <c r="J78" s="5">
        <f xml:space="preserve"> 'INB Plot'!$C$16*($H$2 - I78)</f>
        <v>3830287.6450657672</v>
      </c>
      <c r="K78" s="5">
        <f xml:space="preserve"> 'INB Plot'!$C$17 + A78*'INB Plot'!$C$18</f>
        <v>1165000</v>
      </c>
      <c r="L78" s="5">
        <f t="shared" si="8"/>
        <v>2665287.6450657672</v>
      </c>
    </row>
    <row r="79" spans="1:12" x14ac:dyDescent="0.3">
      <c r="A79">
        <f>'INB Plot'!$C$28 + (ROW() - 52)*'INB Plot'!$C$29</f>
        <v>260</v>
      </c>
      <c r="B79">
        <f t="shared" si="0"/>
        <v>1.2503830830524057E-7</v>
      </c>
      <c r="C79">
        <f t="shared" si="1"/>
        <v>6.1302681992337159E-8</v>
      </c>
      <c r="D79" s="5">
        <f t="shared" si="2"/>
        <v>7463749.3217049334</v>
      </c>
      <c r="E79" s="5">
        <f t="shared" si="3"/>
        <v>3659261.368300383</v>
      </c>
      <c r="F79" s="15">
        <f t="shared" si="4"/>
        <v>184.43651944187081</v>
      </c>
      <c r="G79">
        <f t="shared" si="5"/>
        <v>-76.249349570146535</v>
      </c>
      <c r="H79">
        <f t="shared" si="6"/>
        <v>-26.182592961236878</v>
      </c>
      <c r="I79" s="15">
        <f t="shared" si="7"/>
        <v>82.004576910487401</v>
      </c>
      <c r="J79" s="5">
        <f xml:space="preserve"> 'INB Plot'!$C$16*($H$2 - I79)</f>
        <v>3923149.673894966</v>
      </c>
      <c r="K79" s="5">
        <f xml:space="preserve"> 'INB Plot'!$C$17 + A79*'INB Plot'!$C$18</f>
        <v>1180000</v>
      </c>
      <c r="L79" s="5">
        <f t="shared" si="8"/>
        <v>2743149.673894966</v>
      </c>
    </row>
    <row r="80" spans="1:12" x14ac:dyDescent="0.3">
      <c r="A80">
        <f>'INB Plot'!$C$28 + (ROW() - 52)*'INB Plot'!$C$29</f>
        <v>265</v>
      </c>
      <c r="B80">
        <f t="shared" si="0"/>
        <v>1.2388183116590243E-7</v>
      </c>
      <c r="C80">
        <f t="shared" si="1"/>
        <v>6.0150375939849629E-8</v>
      </c>
      <c r="D80" s="5">
        <f t="shared" si="2"/>
        <v>7394717.2340088105</v>
      </c>
      <c r="E80" s="5">
        <f t="shared" si="3"/>
        <v>3590478.2598736845</v>
      </c>
      <c r="F80" s="15">
        <f t="shared" si="4"/>
        <v>182.65907821094373</v>
      </c>
      <c r="G80">
        <f t="shared" si="5"/>
        <v>-74.458978136749153</v>
      </c>
      <c r="H80">
        <f t="shared" si="6"/>
        <v>-26.808538814451708</v>
      </c>
      <c r="I80" s="15">
        <f t="shared" si="7"/>
        <v>81.391561259742872</v>
      </c>
      <c r="J80" s="5">
        <f xml:space="preserve"> 'INB Plot'!$C$16*($H$2 - I80)</f>
        <v>4015102.0215066453</v>
      </c>
      <c r="K80" s="5">
        <f xml:space="preserve"> 'INB Plot'!$C$17 + A80*'INB Plot'!$C$18</f>
        <v>1195000</v>
      </c>
      <c r="L80" s="5">
        <f t="shared" si="8"/>
        <v>2820102.0215066453</v>
      </c>
    </row>
    <row r="81" spans="1:12" x14ac:dyDescent="0.3">
      <c r="A81">
        <f>'INB Plot'!$C$28 + (ROW() - 52)*'INB Plot'!$C$29</f>
        <v>270</v>
      </c>
      <c r="B81">
        <f t="shared" si="0"/>
        <v>1.2276818651320643E-7</v>
      </c>
      <c r="C81">
        <f t="shared" si="1"/>
        <v>5.9040590405904059E-8</v>
      </c>
      <c r="D81" s="5">
        <f t="shared" si="2"/>
        <v>7328241.8903014306</v>
      </c>
      <c r="E81" s="5">
        <f t="shared" si="3"/>
        <v>3524233.2735291515</v>
      </c>
      <c r="F81" s="15">
        <f t="shared" si="4"/>
        <v>180.91533597308359</v>
      </c>
      <c r="G81">
        <f t="shared" si="5"/>
        <v>-72.703036923224744</v>
      </c>
      <c r="H81">
        <f t="shared" si="6"/>
        <v>-27.427601707093089</v>
      </c>
      <c r="I81" s="15">
        <f t="shared" si="7"/>
        <v>80.784697342765753</v>
      </c>
      <c r="J81" s="5">
        <f xml:space="preserve"> 'INB Plot'!$C$16*($H$2 - I81)</f>
        <v>4106131.6090532131</v>
      </c>
      <c r="K81" s="5">
        <f xml:space="preserve"> 'INB Plot'!$C$17 + A81*'INB Plot'!$C$18</f>
        <v>1210000</v>
      </c>
      <c r="L81" s="5">
        <f t="shared" si="8"/>
        <v>2896131.6090532131</v>
      </c>
    </row>
    <row r="82" spans="1:12" x14ac:dyDescent="0.3">
      <c r="A82">
        <f>'INB Plot'!$C$28 + (ROW() - 52)*'INB Plot'!$C$29</f>
        <v>275</v>
      </c>
      <c r="B82">
        <f t="shared" si="0"/>
        <v>1.2169503802969939E-7</v>
      </c>
      <c r="C82">
        <f t="shared" si="1"/>
        <v>5.7971014492753623E-8</v>
      </c>
      <c r="D82" s="5">
        <f t="shared" si="2"/>
        <v>7264183.8318197764</v>
      </c>
      <c r="E82" s="5">
        <f t="shared" si="3"/>
        <v>3460388.4678492756</v>
      </c>
      <c r="F82" s="15">
        <f t="shared" si="4"/>
        <v>179.20435587671977</v>
      </c>
      <c r="G82">
        <f t="shared" si="5"/>
        <v>-70.98054220900562</v>
      </c>
      <c r="H82">
        <f t="shared" si="6"/>
        <v>-28.039759265923152</v>
      </c>
      <c r="I82" s="15">
        <f t="shared" si="7"/>
        <v>80.184054401791002</v>
      </c>
      <c r="J82" s="5">
        <f xml:space="preserve"> 'INB Plot'!$C$16*($H$2 - I82)</f>
        <v>4196228.0501994258</v>
      </c>
      <c r="K82" s="5">
        <f xml:space="preserve"> 'INB Plot'!$C$17 + A82*'INB Plot'!$C$18</f>
        <v>1225000</v>
      </c>
      <c r="L82" s="5">
        <f t="shared" si="8"/>
        <v>2971228.0501994258</v>
      </c>
    </row>
    <row r="83" spans="1:12" x14ac:dyDescent="0.3">
      <c r="A83">
        <f>'INB Plot'!$C$28 + (ROW() - 52)*'INB Plot'!$C$29</f>
        <v>280</v>
      </c>
      <c r="B83">
        <f t="shared" si="0"/>
        <v>1.2066021627774617E-7</v>
      </c>
      <c r="C83">
        <f t="shared" si="1"/>
        <v>5.6939501779359431E-8</v>
      </c>
      <c r="D83" s="5">
        <f t="shared" si="2"/>
        <v>7202413.5611410365</v>
      </c>
      <c r="E83" s="5">
        <f t="shared" si="3"/>
        <v>3398815.719311032</v>
      </c>
      <c r="F83" s="15">
        <f t="shared" si="4"/>
        <v>177.52523459173068</v>
      </c>
      <c r="G83">
        <f t="shared" si="5"/>
        <v>-69.290547395054745</v>
      </c>
      <c r="H83">
        <f t="shared" si="6"/>
        <v>-28.645001645823925</v>
      </c>
      <c r="I83" s="15">
        <f t="shared" si="7"/>
        <v>79.58968555085201</v>
      </c>
      <c r="J83" s="5">
        <f xml:space="preserve"> 'INB Plot'!$C$16*($H$2 - I83)</f>
        <v>4285383.377840274</v>
      </c>
      <c r="K83" s="5">
        <f xml:space="preserve"> 'INB Plot'!$C$17 + A83*'INB Plot'!$C$18</f>
        <v>1240000</v>
      </c>
      <c r="L83" s="5">
        <f t="shared" si="8"/>
        <v>3045383.377840274</v>
      </c>
    </row>
    <row r="84" spans="1:12" x14ac:dyDescent="0.3">
      <c r="A84">
        <f>'INB Plot'!$C$28 + (ROW() - 52)*'INB Plot'!$C$29</f>
        <v>285</v>
      </c>
      <c r="B84">
        <f t="shared" si="0"/>
        <v>1.196617040609492E-7</v>
      </c>
      <c r="C84">
        <f t="shared" si="1"/>
        <v>5.5944055944055941E-8</v>
      </c>
      <c r="D84" s="5">
        <f t="shared" si="2"/>
        <v>7142810.6683808491</v>
      </c>
      <c r="E84" s="5">
        <f t="shared" si="3"/>
        <v>3339395.8640783215</v>
      </c>
      <c r="F84" s="15">
        <f t="shared" si="4"/>
        <v>175.87710090161565</v>
      </c>
      <c r="G84">
        <f t="shared" si="5"/>
        <v>-67.632141269215083</v>
      </c>
      <c r="H84">
        <f t="shared" si="6"/>
        <v>-29.243330211529241</v>
      </c>
      <c r="I84" s="15">
        <f t="shared" si="7"/>
        <v>79.001629420871325</v>
      </c>
      <c r="J84" s="5">
        <f xml:space="preserve"> 'INB Plot'!$C$16*($H$2 - I84)</f>
        <v>4373591.7973373774</v>
      </c>
      <c r="K84" s="5">
        <f xml:space="preserve"> 'INB Plot'!$C$17 + A84*'INB Plot'!$C$18</f>
        <v>1255000</v>
      </c>
      <c r="L84" s="5">
        <f t="shared" si="8"/>
        <v>3118591.7973373774</v>
      </c>
    </row>
    <row r="85" spans="1:12" x14ac:dyDescent="0.3">
      <c r="A85">
        <f>'INB Plot'!$C$28 + (ROW() - 52)*'INB Plot'!$C$29</f>
        <v>290</v>
      </c>
      <c r="B85">
        <f t="shared" si="0"/>
        <v>1.1869762329990384E-7</v>
      </c>
      <c r="C85">
        <f t="shared" si="1"/>
        <v>5.4982817869415807E-8</v>
      </c>
      <c r="D85" s="5">
        <f t="shared" si="2"/>
        <v>7085263.0477848062</v>
      </c>
      <c r="E85" s="5">
        <f t="shared" si="3"/>
        <v>3282017.9282694156</v>
      </c>
      <c r="F85" s="15">
        <f t="shared" si="4"/>
        <v>174.25911435768086</v>
      </c>
      <c r="G85">
        <f t="shared" si="5"/>
        <v>-66.004446367928011</v>
      </c>
      <c r="H85">
        <f t="shared" si="6"/>
        <v>-29.834756343970056</v>
      </c>
      <c r="I85" s="15">
        <f t="shared" si="7"/>
        <v>78.41991164578279</v>
      </c>
      <c r="J85" s="5">
        <f xml:space="preserve"> 'INB Plot'!$C$16*($H$2 - I85)</f>
        <v>4460849.4636006579</v>
      </c>
      <c r="K85" s="5">
        <f xml:space="preserve"> 'INB Plot'!$C$17 + A85*'INB Plot'!$C$18</f>
        <v>1270000</v>
      </c>
      <c r="L85" s="5">
        <f t="shared" si="8"/>
        <v>3190849.4636006579</v>
      </c>
    </row>
    <row r="86" spans="1:12" x14ac:dyDescent="0.3">
      <c r="A86">
        <f>'INB Plot'!$C$28 + (ROW() - 52)*'INB Plot'!$C$29</f>
        <v>295</v>
      </c>
      <c r="B86">
        <f t="shared" si="0"/>
        <v>1.1776622324262273E-7</v>
      </c>
      <c r="C86">
        <f t="shared" si="1"/>
        <v>5.4054054054054056E-8</v>
      </c>
      <c r="D86" s="5">
        <f t="shared" si="2"/>
        <v>7029666.1939886287</v>
      </c>
      <c r="E86" s="5">
        <f t="shared" si="3"/>
        <v>3226578.4362378381</v>
      </c>
      <c r="F86" s="15">
        <f t="shared" si="4"/>
        <v>172.67046399315475</v>
      </c>
      <c r="G86">
        <f t="shared" si="5"/>
        <v>-64.406617428132478</v>
      </c>
      <c r="H86">
        <f t="shared" si="6"/>
        <v>-30.419300359411764</v>
      </c>
      <c r="I86" s="15">
        <f t="shared" si="7"/>
        <v>77.844546205610513</v>
      </c>
      <c r="J86" s="5">
        <f xml:space="preserve"> 'INB Plot'!$C$16*($H$2 - I86)</f>
        <v>4547154.2796264989</v>
      </c>
      <c r="K86" s="5">
        <f xml:space="preserve"> 'INB Plot'!$C$17 + A86*'INB Plot'!$C$18</f>
        <v>1285000</v>
      </c>
      <c r="L86" s="5">
        <f t="shared" si="8"/>
        <v>3262154.2796264989</v>
      </c>
    </row>
    <row r="87" spans="1:12" x14ac:dyDescent="0.3">
      <c r="A87">
        <f>'INB Plot'!$C$28 + (ROW() - 52)*'INB Plot'!$C$29</f>
        <v>300</v>
      </c>
      <c r="B87">
        <f t="shared" si="0"/>
        <v>1.1686586985391767E-7</v>
      </c>
      <c r="C87">
        <f t="shared" si="1"/>
        <v>5.3156146179401992E-8</v>
      </c>
      <c r="D87" s="5">
        <f t="shared" si="2"/>
        <v>6975922.5686523244</v>
      </c>
      <c r="E87" s="5">
        <f t="shared" si="3"/>
        <v>3172980.7877953486</v>
      </c>
      <c r="F87" s="15">
        <f t="shared" si="4"/>
        <v>171.11036709504975</v>
      </c>
      <c r="G87">
        <f t="shared" si="5"/>
        <v>-62.837839923605912</v>
      </c>
      <c r="H87">
        <f t="shared" si="6"/>
        <v>-30.99699053070124</v>
      </c>
      <c r="I87" s="15">
        <f t="shared" si="7"/>
        <v>77.275536640742601</v>
      </c>
      <c r="J87" s="5">
        <f xml:space="preserve"> 'INB Plot'!$C$16*($H$2 - I87)</f>
        <v>4632505.714356686</v>
      </c>
      <c r="K87" s="5">
        <f xml:space="preserve"> 'INB Plot'!$C$17 + A87*'INB Plot'!$C$18</f>
        <v>1300000</v>
      </c>
      <c r="L87" s="5">
        <f t="shared" si="8"/>
        <v>3332505.714356686</v>
      </c>
    </row>
    <row r="88" spans="1:12" x14ac:dyDescent="0.3">
      <c r="A88">
        <f>'INB Plot'!$C$28 + (ROW() - 52)*'INB Plot'!$C$29</f>
        <v>305</v>
      </c>
      <c r="B88">
        <f t="shared" si="0"/>
        <v>1.1599503624844883E-7</v>
      </c>
      <c r="C88">
        <f t="shared" si="1"/>
        <v>5.2287581699346407E-8</v>
      </c>
      <c r="D88" s="5">
        <f t="shared" si="2"/>
        <v>6923941.0293926196</v>
      </c>
      <c r="E88" s="5">
        <f t="shared" si="3"/>
        <v>3121134.6964915032</v>
      </c>
      <c r="F88" s="15">
        <f t="shared" si="4"/>
        <v>169.57806803153298</v>
      </c>
      <c r="G88">
        <f t="shared" si="5"/>
        <v>-61.297328680422197</v>
      </c>
      <c r="H88">
        <f t="shared" si="6"/>
        <v>-31.567862200967483</v>
      </c>
      <c r="I88" s="15">
        <f t="shared" si="7"/>
        <v>76.712877150143299</v>
      </c>
      <c r="J88" s="5">
        <f xml:space="preserve"> 'INB Plot'!$C$16*($H$2 - I88)</f>
        <v>4716904.6379465815</v>
      </c>
      <c r="K88" s="5">
        <f xml:space="preserve"> 'INB Plot'!$C$17 + A88*'INB Plot'!$C$18</f>
        <v>1315000</v>
      </c>
      <c r="L88" s="5">
        <f t="shared" si="8"/>
        <v>3401904.6379465815</v>
      </c>
    </row>
    <row r="89" spans="1:12" x14ac:dyDescent="0.3">
      <c r="A89">
        <f>'INB Plot'!$C$28 + (ROW() - 52)*'INB Plot'!$C$29</f>
        <v>310</v>
      </c>
      <c r="B89">
        <f t="shared" si="0"/>
        <v>1.1515229404960803E-7</v>
      </c>
      <c r="C89">
        <f t="shared" si="1"/>
        <v>5.1446945337620579E-8</v>
      </c>
      <c r="D89" s="5">
        <f t="shared" si="2"/>
        <v>6873636.3139800029</v>
      </c>
      <c r="E89" s="5">
        <f t="shared" si="3"/>
        <v>3070955.6820784565</v>
      </c>
      <c r="F89" s="15">
        <f t="shared" si="4"/>
        <v>168.07283713255055</v>
      </c>
      <c r="G89">
        <f t="shared" si="5"/>
        <v>-59.784326566581086</v>
      </c>
      <c r="H89">
        <f t="shared" si="6"/>
        <v>-32.131956981051204</v>
      </c>
      <c r="I89" s="15">
        <f t="shared" si="7"/>
        <v>76.156553584918257</v>
      </c>
      <c r="J89" s="5">
        <f xml:space="preserve"> 'INB Plot'!$C$16*($H$2 - I89)</f>
        <v>4800353.1727303378</v>
      </c>
      <c r="K89" s="5">
        <f xml:space="preserve"> 'INB Plot'!$C$17 + A89*'INB Plot'!$C$18</f>
        <v>1330000</v>
      </c>
      <c r="L89" s="5">
        <f t="shared" si="8"/>
        <v>3470353.1727303378</v>
      </c>
    </row>
    <row r="90" spans="1:12" x14ac:dyDescent="0.3">
      <c r="A90">
        <f>'INB Plot'!$C$28 + (ROW() - 52)*'INB Plot'!$C$29</f>
        <v>315</v>
      </c>
      <c r="B90">
        <f t="shared" si="0"/>
        <v>1.1433630557136533E-7</v>
      </c>
      <c r="C90">
        <f t="shared" si="1"/>
        <v>5.0632911392405062E-8</v>
      </c>
      <c r="D90" s="5">
        <f t="shared" si="2"/>
        <v>6824928.5736598494</v>
      </c>
      <c r="E90" s="5">
        <f t="shared" si="3"/>
        <v>3022364.6111594937</v>
      </c>
      <c r="F90" s="15">
        <f t="shared" si="4"/>
        <v>166.59396962145607</v>
      </c>
      <c r="G90">
        <f t="shared" si="5"/>
        <v>-58.298103251214968</v>
      </c>
      <c r="H90">
        <f t="shared" si="6"/>
        <v>-32.689322022778057</v>
      </c>
      <c r="I90" s="15">
        <f t="shared" si="7"/>
        <v>75.606544347463043</v>
      </c>
      <c r="J90" s="5">
        <f xml:space="preserve"> 'INB Plot'!$C$16*($H$2 - I90)</f>
        <v>4882854.5583486194</v>
      </c>
      <c r="K90" s="5">
        <f xml:space="preserve"> 'INB Plot'!$C$17 + A90*'INB Plot'!$C$18</f>
        <v>1345000</v>
      </c>
      <c r="L90" s="5">
        <f t="shared" si="8"/>
        <v>3537854.5583486194</v>
      </c>
    </row>
    <row r="91" spans="1:12" x14ac:dyDescent="0.3">
      <c r="A91">
        <f>'INB Plot'!$C$28 + (ROW() - 52)*'INB Plot'!$C$29</f>
        <v>320</v>
      </c>
      <c r="B91">
        <f t="shared" si="0"/>
        <v>1.1354581673306773E-7</v>
      </c>
      <c r="C91">
        <f t="shared" si="1"/>
        <v>4.9844236760124609E-8</v>
      </c>
      <c r="D91" s="5">
        <f t="shared" si="2"/>
        <v>6777742.9502247013</v>
      </c>
      <c r="E91" s="5">
        <f t="shared" si="3"/>
        <v>2975287.280767601</v>
      </c>
      <c r="F91" s="15">
        <f t="shared" si="4"/>
        <v>165.14078459542284</v>
      </c>
      <c r="G91">
        <f t="shared" si="5"/>
        <v>-56.837954029100928</v>
      </c>
      <c r="H91">
        <f t="shared" si="6"/>
        <v>-33.240009360951973</v>
      </c>
      <c r="I91" s="15">
        <f t="shared" si="7"/>
        <v>75.062821205369943</v>
      </c>
      <c r="J91" s="5">
        <f xml:space="preserve"> 'INB Plot'!$C$16*($H$2 - I91)</f>
        <v>4964413.0296625849</v>
      </c>
      <c r="K91" s="5">
        <f xml:space="preserve"> 'INB Plot'!$C$17 + A91*'INB Plot'!$C$18</f>
        <v>1360000</v>
      </c>
      <c r="L91" s="5">
        <f t="shared" si="8"/>
        <v>3604413.0296625849</v>
      </c>
    </row>
    <row r="92" spans="1:12" x14ac:dyDescent="0.3">
      <c r="A92">
        <f>'INB Plot'!$C$28 + (ROW() - 52)*'INB Plot'!$C$29</f>
        <v>325</v>
      </c>
      <c r="B92">
        <f t="shared" si="0"/>
        <v>1.127796506282562E-7</v>
      </c>
      <c r="C92">
        <f t="shared" si="1"/>
        <v>4.9079754601226991E-8</v>
      </c>
      <c r="D92" s="5">
        <f t="shared" si="2"/>
        <v>6732009.1921260189</v>
      </c>
      <c r="E92" s="5">
        <f t="shared" si="3"/>
        <v>2929654.0402650307</v>
      </c>
      <c r="F92" s="15">
        <f t="shared" si="4"/>
        <v>163.71262405246347</v>
      </c>
      <c r="G92">
        <f t="shared" si="5"/>
        <v>-55.403198706501882</v>
      </c>
      <c r="H92">
        <f t="shared" si="6"/>
        <v>-33.784075317628265</v>
      </c>
      <c r="I92" s="15">
        <f t="shared" si="7"/>
        <v>74.525350028333321</v>
      </c>
      <c r="J92" s="5">
        <f xml:space="preserve"> 'INB Plot'!$C$16*($H$2 - I92)</f>
        <v>5045033.7062180778</v>
      </c>
      <c r="K92" s="5">
        <f xml:space="preserve"> 'INB Plot'!$C$17 + A92*'INB Plot'!$C$18</f>
        <v>1375000</v>
      </c>
      <c r="L92" s="5">
        <f t="shared" si="8"/>
        <v>3670033.7062180778</v>
      </c>
    </row>
    <row r="93" spans="1:12" x14ac:dyDescent="0.3">
      <c r="A93">
        <f>'INB Plot'!$C$28 + (ROW() - 52)*'INB Plot'!$C$29</f>
        <v>330</v>
      </c>
      <c r="B93">
        <f t="shared" si="0"/>
        <v>1.1203670167813594E-7</v>
      </c>
      <c r="C93">
        <f t="shared" si="1"/>
        <v>4.8338368580060422E-8</v>
      </c>
      <c r="D93" s="5">
        <f t="shared" si="2"/>
        <v>6687661.3054848723</v>
      </c>
      <c r="E93" s="5">
        <f t="shared" si="3"/>
        <v>2885399.4475117824</v>
      </c>
      <c r="F93" s="15">
        <f t="shared" si="4"/>
        <v>162.30885196293383</v>
      </c>
      <c r="G93">
        <f t="shared" si="5"/>
        <v>-53.993180544637312</v>
      </c>
      <c r="H93">
        <f t="shared" si="6"/>
        <v>-34.321579962846016</v>
      </c>
      <c r="I93" s="15">
        <f t="shared" si="7"/>
        <v>73.994091455450501</v>
      </c>
      <c r="J93" s="5">
        <f xml:space="preserve"> 'INB Plot'!$C$16*($H$2 - I93)</f>
        <v>5124722.4921505004</v>
      </c>
      <c r="K93" s="5">
        <f xml:space="preserve"> 'INB Plot'!$C$17 + A93*'INB Plot'!$C$18</f>
        <v>1390000</v>
      </c>
      <c r="L93" s="5">
        <f t="shared" si="8"/>
        <v>3734722.4921505004</v>
      </c>
    </row>
    <row r="94" spans="1:12" x14ac:dyDescent="0.3">
      <c r="A94">
        <f>'INB Plot'!$C$28 + (ROW() - 52)*'INB Plot'!$C$29</f>
        <v>335</v>
      </c>
      <c r="B94">
        <f t="shared" si="0"/>
        <v>1.1131593030861628E-7</v>
      </c>
      <c r="C94">
        <f t="shared" si="1"/>
        <v>4.761904761904762E-8</v>
      </c>
      <c r="D94" s="5">
        <f t="shared" si="2"/>
        <v>6644637.2363554025</v>
      </c>
      <c r="E94" s="5">
        <f t="shared" si="3"/>
        <v>2842461.9557333332</v>
      </c>
      <c r="F94" s="15">
        <f t="shared" si="4"/>
        <v>160.92885338346457</v>
      </c>
      <c r="G94">
        <f t="shared" si="5"/>
        <v>-52.607265257334575</v>
      </c>
      <c r="H94">
        <f t="shared" si="6"/>
        <v>-34.852586626556246</v>
      </c>
      <c r="I94" s="15">
        <f t="shared" si="7"/>
        <v>73.46900149957375</v>
      </c>
      <c r="J94" s="5">
        <f xml:space="preserve"> 'INB Plot'!$C$16*($H$2 - I94)</f>
        <v>5203485.9855320137</v>
      </c>
      <c r="K94" s="5">
        <f xml:space="preserve"> 'INB Plot'!$C$17 + A94*'INB Plot'!$C$18</f>
        <v>1405000</v>
      </c>
      <c r="L94" s="5">
        <f t="shared" si="8"/>
        <v>3798485.9855320137</v>
      </c>
    </row>
    <row r="95" spans="1:12" x14ac:dyDescent="0.3">
      <c r="A95">
        <f>'INB Plot'!$C$28 + (ROW() - 52)*'INB Plot'!$C$29</f>
        <v>340</v>
      </c>
      <c r="B95">
        <f t="shared" si="0"/>
        <v>1.1061635809702367E-7</v>
      </c>
      <c r="C95">
        <f t="shared" si="1"/>
        <v>4.6920821114369498E-8</v>
      </c>
      <c r="D95" s="5">
        <f t="shared" si="2"/>
        <v>6602878.5810238579</v>
      </c>
      <c r="E95" s="5">
        <f t="shared" si="3"/>
        <v>2800783.6279366566</v>
      </c>
      <c r="F95" s="15">
        <f t="shared" si="4"/>
        <v>159.57203361133034</v>
      </c>
      <c r="G95">
        <f t="shared" si="5"/>
        <v>-51.244840059647089</v>
      </c>
      <c r="H95">
        <f t="shared" si="6"/>
        <v>-35.377161456986158</v>
      </c>
      <c r="I95" s="15">
        <f t="shared" si="7"/>
        <v>72.950032094697093</v>
      </c>
      <c r="J95" s="5">
        <f xml:space="preserve"> 'INB Plot'!$C$16*($H$2 - I95)</f>
        <v>5281331.3962635119</v>
      </c>
      <c r="K95" s="5">
        <f xml:space="preserve"> 'INB Plot'!$C$17 + A95*'INB Plot'!$C$18</f>
        <v>1420000</v>
      </c>
      <c r="L95" s="5">
        <f t="shared" si="8"/>
        <v>3861331.3962635119</v>
      </c>
    </row>
    <row r="96" spans="1:12" x14ac:dyDescent="0.3">
      <c r="A96">
        <f>'INB Plot'!$C$28 + (ROW() - 52)*'INB Plot'!$C$29</f>
        <v>345</v>
      </c>
      <c r="B96">
        <f t="shared" si="0"/>
        <v>1.0993706334083954E-7</v>
      </c>
      <c r="C96">
        <f t="shared" si="1"/>
        <v>4.6242774566473989E-8</v>
      </c>
      <c r="D96" s="5">
        <f t="shared" si="2"/>
        <v>6562330.3214990236</v>
      </c>
      <c r="E96" s="5">
        <f t="shared" si="3"/>
        <v>2760309.8760878611</v>
      </c>
      <c r="F96" s="15">
        <f t="shared" si="4"/>
        <v>158.2378173773416</v>
      </c>
      <c r="G96">
        <f t="shared" si="5"/>
        <v>-49.905312764441732</v>
      </c>
      <c r="H96">
        <f t="shared" si="6"/>
        <v>-35.895373021132883</v>
      </c>
      <c r="I96" s="15">
        <f t="shared" si="7"/>
        <v>72.437131591766985</v>
      </c>
      <c r="J96" s="5">
        <f xml:space="preserve"> 'INB Plot'!$C$16*($H$2 - I96)</f>
        <v>5358266.4717030283</v>
      </c>
      <c r="K96" s="5">
        <f xml:space="preserve"> 'INB Plot'!$C$17 + A96*'INB Plot'!$C$18</f>
        <v>1435000</v>
      </c>
      <c r="L96" s="5">
        <f t="shared" si="8"/>
        <v>3923266.4717030283</v>
      </c>
    </row>
    <row r="97" spans="1:12" x14ac:dyDescent="0.3">
      <c r="A97">
        <f>'INB Plot'!$C$28 + (ROW() - 52)*'INB Plot'!$C$29</f>
        <v>350</v>
      </c>
      <c r="B97">
        <f t="shared" si="0"/>
        <v>1.0927717700626067E-7</v>
      </c>
      <c r="C97">
        <f t="shared" si="1"/>
        <v>4.5584045584045586E-8</v>
      </c>
      <c r="D97" s="5">
        <f t="shared" si="2"/>
        <v>6522940.5836749002</v>
      </c>
      <c r="E97" s="5">
        <f t="shared" si="3"/>
        <v>2720989.2225823365</v>
      </c>
      <c r="F97" s="15">
        <f t="shared" si="4"/>
        <v>156.9256480754182</v>
      </c>
      <c r="G97">
        <f t="shared" si="5"/>
        <v>-48.588110924156524</v>
      </c>
      <c r="H97">
        <f t="shared" si="6"/>
        <v>-36.407291943490094</v>
      </c>
      <c r="I97" s="15">
        <f t="shared" si="7"/>
        <v>71.930245207771577</v>
      </c>
      <c r="J97" s="5">
        <f xml:space="preserve"> 'INB Plot'!$C$16*($H$2 - I97)</f>
        <v>5434299.4293023394</v>
      </c>
      <c r="K97" s="5">
        <f xml:space="preserve"> 'INB Plot'!$C$17 + A97*'INB Plot'!$C$18</f>
        <v>1450000</v>
      </c>
      <c r="L97" s="5">
        <f t="shared" si="8"/>
        <v>3984299.4293023394</v>
      </c>
    </row>
    <row r="98" spans="1:12" x14ac:dyDescent="0.3">
      <c r="A98">
        <f>'INB Plot'!$C$28 + (ROW() - 52)*'INB Plot'!$C$29</f>
        <v>355</v>
      </c>
      <c r="B98">
        <f t="shared" si="0"/>
        <v>1.0863587901913473E-7</v>
      </c>
      <c r="C98">
        <f t="shared" si="1"/>
        <v>4.4943820224719102E-8</v>
      </c>
      <c r="D98" s="5">
        <f t="shared" si="2"/>
        <v>6484660.4159303298</v>
      </c>
      <c r="E98" s="5">
        <f t="shared" si="3"/>
        <v>2682773.0818157303</v>
      </c>
      <c r="F98" s="15">
        <f t="shared" si="4"/>
        <v>155.63498702708154</v>
      </c>
      <c r="G98">
        <f t="shared" si="5"/>
        <v>-47.292681015115676</v>
      </c>
      <c r="H98">
        <f t="shared" si="6"/>
        <v>-36.912990579480947</v>
      </c>
      <c r="I98" s="15">
        <f t="shared" si="7"/>
        <v>71.429315432484913</v>
      </c>
      <c r="J98" s="5">
        <f xml:space="preserve"> 'INB Plot'!$C$16*($H$2 - I98)</f>
        <v>5509438.8955953391</v>
      </c>
      <c r="K98" s="5">
        <f xml:space="preserve"> 'INB Plot'!$C$17 + A98*'INB Plot'!$C$18</f>
        <v>1465000</v>
      </c>
      <c r="L98" s="5">
        <f t="shared" si="8"/>
        <v>4044438.8955953391</v>
      </c>
    </row>
    <row r="99" spans="1:12" x14ac:dyDescent="0.3">
      <c r="A99">
        <f>'INB Plot'!$C$28 + (ROW() - 52)*'INB Plot'!$C$29</f>
        <v>360</v>
      </c>
      <c r="B99">
        <f t="shared" si="0"/>
        <v>1.080123948649845E-7</v>
      </c>
      <c r="C99">
        <f t="shared" si="1"/>
        <v>4.43213296398892E-8</v>
      </c>
      <c r="D99" s="5">
        <f t="shared" si="2"/>
        <v>6447443.5861786632</v>
      </c>
      <c r="E99" s="5">
        <f t="shared" si="3"/>
        <v>2645615.5599069255</v>
      </c>
      <c r="F99" s="15">
        <f t="shared" si="4"/>
        <v>154.36531277917709</v>
      </c>
      <c r="G99">
        <f t="shared" si="5"/>
        <v>-46.018487661960734</v>
      </c>
      <c r="H99">
        <f t="shared" si="6"/>
        <v>-37.412542720400978</v>
      </c>
      <c r="I99" s="15">
        <f t="shared" si="7"/>
        <v>70.934282396815377</v>
      </c>
      <c r="J99" s="5">
        <f xml:space="preserve"> 'INB Plot'!$C$16*($H$2 - I99)</f>
        <v>5583693.8509457698</v>
      </c>
      <c r="K99" s="5">
        <f xml:space="preserve"> 'INB Plot'!$C$17 + A99*'INB Plot'!$C$18</f>
        <v>1480000</v>
      </c>
      <c r="L99" s="5">
        <f t="shared" si="8"/>
        <v>4103693.8509457698</v>
      </c>
    </row>
    <row r="100" spans="1:12" x14ac:dyDescent="0.3">
      <c r="A100">
        <f>'INB Plot'!$C$28 + (ROW() - 52)*'INB Plot'!$C$29</f>
        <v>365</v>
      </c>
      <c r="B100">
        <f t="shared" si="0"/>
        <v>1.0740599246848224E-7</v>
      </c>
      <c r="C100">
        <f t="shared" si="1"/>
        <v>4.3715846994535519E-8</v>
      </c>
      <c r="D100" s="5">
        <f t="shared" si="2"/>
        <v>6411246.3955982756</v>
      </c>
      <c r="E100" s="5">
        <f t="shared" si="3"/>
        <v>2609473.2708371584</v>
      </c>
      <c r="F100" s="15">
        <f t="shared" si="4"/>
        <v>153.11612043321489</v>
      </c>
      <c r="G100">
        <f t="shared" si="5"/>
        <v>-44.765012899914012</v>
      </c>
      <c r="H100">
        <f t="shared" si="6"/>
        <v>-37.906023326978413</v>
      </c>
      <c r="I100" s="15">
        <f t="shared" si="7"/>
        <v>70.445084206322463</v>
      </c>
      <c r="J100" s="5">
        <f xml:space="preserve"> 'INB Plot'!$C$16*($H$2 - I100)</f>
        <v>5657073.5795197068</v>
      </c>
      <c r="K100" s="5">
        <f xml:space="preserve"> 'INB Plot'!$C$17 + A100*'INB Plot'!$C$18</f>
        <v>1495000</v>
      </c>
      <c r="L100" s="5">
        <f t="shared" si="8"/>
        <v>4162073.5795197068</v>
      </c>
    </row>
    <row r="101" spans="1:12" x14ac:dyDescent="0.3">
      <c r="A101">
        <f>'INB Plot'!$C$28 + (ROW() - 52)*'INB Plot'!$C$29</f>
        <v>370</v>
      </c>
      <c r="B101">
        <f t="shared" si="0"/>
        <v>1.0681597932593948E-7</v>
      </c>
      <c r="C101">
        <f t="shared" si="1"/>
        <v>4.3126684636118598E-8</v>
      </c>
      <c r="D101" s="5">
        <f t="shared" si="2"/>
        <v>6376027.5074660061</v>
      </c>
      <c r="E101" s="5">
        <f t="shared" si="3"/>
        <v>2574305.1674566036</v>
      </c>
      <c r="F101" s="15">
        <f t="shared" si="4"/>
        <v>151.88692100479133</v>
      </c>
      <c r="G101">
        <f t="shared" si="5"/>
        <v>-43.531755472738979</v>
      </c>
      <c r="H101">
        <f t="shared" si="6"/>
        <v>-38.393508288929411</v>
      </c>
      <c r="I101" s="15">
        <f t="shared" si="7"/>
        <v>69.961657243122943</v>
      </c>
      <c r="J101" s="5">
        <f xml:space="preserve"> 'INB Plot'!$C$16*($H$2 - I101)</f>
        <v>5729587.6239996348</v>
      </c>
      <c r="K101" s="5">
        <f xml:space="preserve"> 'INB Plot'!$C$17 + A101*'INB Plot'!$C$18</f>
        <v>1510000</v>
      </c>
      <c r="L101" s="5">
        <f t="shared" si="8"/>
        <v>4219587.6239996348</v>
      </c>
    </row>
    <row r="102" spans="1:12" x14ac:dyDescent="0.3">
      <c r="A102">
        <f>'INB Plot'!$C$28 + (ROW() - 52)*'INB Plot'!$C$29</f>
        <v>375</v>
      </c>
      <c r="B102">
        <f t="shared" si="0"/>
        <v>1.0624169986719788E-7</v>
      </c>
      <c r="C102">
        <f t="shared" si="1"/>
        <v>4.25531914893617E-8</v>
      </c>
      <c r="D102" s="5">
        <f t="shared" si="2"/>
        <v>6341747.7896839306</v>
      </c>
      <c r="E102" s="5">
        <f t="shared" si="3"/>
        <v>2540072.3859744677</v>
      </c>
      <c r="F102" s="15">
        <f t="shared" si="4"/>
        <v>150.67724081162493</v>
      </c>
      <c r="G102">
        <f t="shared" si="5"/>
        <v>-42.318230164398784</v>
      </c>
      <c r="H102">
        <f t="shared" si="6"/>
        <v>-38.875074208131963</v>
      </c>
      <c r="I102" s="15">
        <f t="shared" si="7"/>
        <v>69.48393643909418</v>
      </c>
      <c r="J102" s="5">
        <f xml:space="preserve"> 'INB Plot'!$C$16*($H$2 - I102)</f>
        <v>5801245.7446039487</v>
      </c>
      <c r="K102" s="5">
        <f xml:space="preserve"> 'INB Plot'!$C$17 + A102*'INB Plot'!$C$18</f>
        <v>1525000</v>
      </c>
      <c r="L102" s="5">
        <f t="shared" si="8"/>
        <v>4276245.7446039487</v>
      </c>
    </row>
    <row r="103" spans="1:12" x14ac:dyDescent="0.3">
      <c r="A103">
        <f>'INB Plot'!$C$28 + (ROW() - 52)*'INB Plot'!$C$29</f>
        <v>380</v>
      </c>
      <c r="B103">
        <f t="shared" si="0"/>
        <v>1.0568253302579157E-7</v>
      </c>
      <c r="C103">
        <f t="shared" si="1"/>
        <v>4.1994750656167982E-8</v>
      </c>
      <c r="D103" s="5">
        <f t="shared" si="2"/>
        <v>6308370.1697382256</v>
      </c>
      <c r="E103" s="5">
        <f t="shared" si="3"/>
        <v>2506738.1026939633</v>
      </c>
      <c r="F103" s="15">
        <f t="shared" si="4"/>
        <v>149.48662088881233</v>
      </c>
      <c r="G103">
        <f t="shared" si="5"/>
        <v>-41.12396716254014</v>
      </c>
      <c r="H103">
        <f t="shared" si="6"/>
        <v>-39.350798203258933</v>
      </c>
      <c r="I103" s="15">
        <f t="shared" si="7"/>
        <v>69.011855523013253</v>
      </c>
      <c r="J103" s="5">
        <f xml:space="preserve"> 'INB Plot'!$C$16*($H$2 - I103)</f>
        <v>5872057.8820160879</v>
      </c>
      <c r="K103" s="5">
        <f xml:space="preserve"> 'INB Plot'!$C$17 + A103*'INB Plot'!$C$18</f>
        <v>1540000</v>
      </c>
      <c r="L103" s="5">
        <f t="shared" si="8"/>
        <v>4332057.8820160879</v>
      </c>
    </row>
    <row r="104" spans="1:12" x14ac:dyDescent="0.3">
      <c r="A104">
        <f>'INB Plot'!$C$28 + (ROW() - 52)*'INB Plot'!$C$29</f>
        <v>385</v>
      </c>
      <c r="B104">
        <f t="shared" si="0"/>
        <v>1.0513788999844777E-7</v>
      </c>
      <c r="C104">
        <f t="shared" si="1"/>
        <v>4.1450777202072538E-8</v>
      </c>
      <c r="D104" s="5">
        <f t="shared" si="2"/>
        <v>6275859.5009599421</v>
      </c>
      <c r="E104" s="5">
        <f t="shared" si="3"/>
        <v>2474267.4018818652</v>
      </c>
      <c r="F104" s="15">
        <f t="shared" si="4"/>
        <v>148.31461642997584</v>
      </c>
      <c r="G104">
        <f t="shared" si="5"/>
        <v>-39.948511452049388</v>
      </c>
      <c r="H104">
        <f t="shared" si="6"/>
        <v>-39.820757733918754</v>
      </c>
      <c r="I104" s="15">
        <f t="shared" si="7"/>
        <v>68.545347244007701</v>
      </c>
      <c r="J104" s="5">
        <f xml:space="preserve"> 'INB Plot'!$C$16*($H$2 - I104)</f>
        <v>5942034.1238669213</v>
      </c>
      <c r="K104" s="5">
        <f xml:space="preserve"> 'INB Plot'!$C$17 + A104*'INB Plot'!$C$18</f>
        <v>1555000</v>
      </c>
      <c r="L104" s="5">
        <f t="shared" si="8"/>
        <v>4387034.1238669213</v>
      </c>
    </row>
    <row r="105" spans="1:12" x14ac:dyDescent="0.3">
      <c r="A105">
        <f>'INB Plot'!$C$28 + (ROW() - 52)*'INB Plot'!$C$29</f>
        <v>390</v>
      </c>
      <c r="B105">
        <f t="shared" si="0"/>
        <v>1.0460721217693329E-7</v>
      </c>
      <c r="C105">
        <f t="shared" si="1"/>
        <v>4.0920716112531968E-8</v>
      </c>
      <c r="D105" s="5">
        <f t="shared" si="2"/>
        <v>6244182.439073409</v>
      </c>
      <c r="E105" s="5">
        <f t="shared" si="3"/>
        <v>2442627.1537759588</v>
      </c>
      <c r="F105" s="15">
        <f t="shared" si="4"/>
        <v>147.16079625304161</v>
      </c>
      <c r="G105">
        <f t="shared" si="5"/>
        <v>-38.79142223703505</v>
      </c>
      <c r="H105">
        <f t="shared" si="6"/>
        <v>-40.285030442525738</v>
      </c>
      <c r="I105" s="15">
        <f t="shared" si="7"/>
        <v>68.084343573480822</v>
      </c>
      <c r="J105" s="5">
        <f xml:space="preserve"> 'INB Plot'!$C$16*($H$2 - I105)</f>
        <v>6011184.6744459523</v>
      </c>
      <c r="K105" s="5">
        <f xml:space="preserve"> 'INB Plot'!$C$17 + A105*'INB Plot'!$C$18</f>
        <v>1570000</v>
      </c>
      <c r="L105" s="5">
        <f t="shared" si="8"/>
        <v>4441184.6744459523</v>
      </c>
    </row>
    <row r="106" spans="1:12" x14ac:dyDescent="0.3">
      <c r="A106">
        <f>'INB Plot'!$C$28 + (ROW() - 52)*'INB Plot'!$C$29</f>
        <v>395</v>
      </c>
      <c r="B106">
        <f t="shared" si="0"/>
        <v>1.0408996923697615E-7</v>
      </c>
      <c r="C106">
        <f t="shared" si="1"/>
        <v>4.0404040404040402E-8</v>
      </c>
      <c r="D106" s="5">
        <f t="shared" si="2"/>
        <v>6213307.3281207122</v>
      </c>
      <c r="E106" s="5">
        <f t="shared" si="3"/>
        <v>2411785.9018343431</v>
      </c>
      <c r="F106" s="15">
        <f t="shared" si="4"/>
        <v>146.02474228944831</v>
      </c>
      <c r="G106">
        <f t="shared" si="5"/>
        <v>-37.652272389695355</v>
      </c>
      <c r="H106">
        <f t="shared" si="6"/>
        <v>-40.743694012288557</v>
      </c>
      <c r="I106" s="15">
        <f t="shared" si="7"/>
        <v>67.6287758874644</v>
      </c>
      <c r="J106" s="5">
        <f xml:space="preserve"> 'INB Plot'!$C$16*($H$2 - I106)</f>
        <v>6079519.8273484157</v>
      </c>
      <c r="K106" s="5">
        <f xml:space="preserve"> 'INB Plot'!$C$17 + A106*'INB Plot'!$C$18</f>
        <v>1585000</v>
      </c>
      <c r="L106" s="5">
        <f t="shared" si="8"/>
        <v>4494519.8273484157</v>
      </c>
    </row>
    <row r="107" spans="1:12" s="13" customFormat="1" x14ac:dyDescent="0.3">
      <c r="A107">
        <f>'INB Plot'!$C$28 + (ROW() - 52)*'INB Plot'!$C$29</f>
        <v>400</v>
      </c>
      <c r="B107">
        <f t="shared" si="0"/>
        <v>1.0358565737051792E-7</v>
      </c>
      <c r="C107">
        <f t="shared" si="1"/>
        <v>3.9900249376558605E-8</v>
      </c>
      <c r="D107" s="5">
        <f t="shared" si="2"/>
        <v>6183204.0949418321</v>
      </c>
      <c r="E107" s="5">
        <f t="shared" si="3"/>
        <v>2381713.75841995</v>
      </c>
      <c r="F107" s="15">
        <f t="shared" si="4"/>
        <v>144.906049095648</v>
      </c>
      <c r="G107">
        <f t="shared" si="5"/>
        <v>-36.530647924622372</v>
      </c>
      <c r="H107">
        <f t="shared" si="6"/>
        <v>-41.196826039853903</v>
      </c>
      <c r="I107" s="15">
        <f t="shared" si="7"/>
        <v>67.178575131171726</v>
      </c>
      <c r="J107" s="5">
        <f xml:space="preserve"> 'INB Plot'!$C$16*($H$2 - I107)</f>
        <v>6147049.9407923175</v>
      </c>
      <c r="K107" s="5">
        <f xml:space="preserve"> 'INB Plot'!$C$17 + A107*'INB Plot'!$C$18</f>
        <v>1600000</v>
      </c>
      <c r="L107" s="5">
        <f t="shared" si="8"/>
        <v>4547049.9407923175</v>
      </c>
    </row>
    <row r="108" spans="1:12" x14ac:dyDescent="0.3">
      <c r="A108">
        <f>'INB Plot'!$C$28 + (ROW() - 52)*'INB Plot'!$C$29</f>
        <v>405</v>
      </c>
      <c r="B108">
        <f t="shared" si="0"/>
        <v>1.0309379764891053E-7</v>
      </c>
      <c r="C108">
        <f t="shared" si="1"/>
        <v>3.9408866995073894E-8</v>
      </c>
      <c r="D108" s="5">
        <f t="shared" si="2"/>
        <v>6153844.1514710737</v>
      </c>
      <c r="E108" s="5">
        <f t="shared" si="3"/>
        <v>2352382.3081931034</v>
      </c>
      <c r="F108" s="15">
        <f t="shared" si="4"/>
        <v>143.80432338581736</v>
      </c>
      <c r="G108">
        <f t="shared" si="5"/>
        <v>-35.426147497184132</v>
      </c>
      <c r="H108">
        <f t="shared" si="6"/>
        <v>-41.644503921274037</v>
      </c>
      <c r="I108" s="15">
        <f t="shared" si="7"/>
        <v>66.733671967359186</v>
      </c>
      <c r="J108" s="5">
        <f xml:space="preserve"> 'INB Plot'!$C$16*($H$2 - I108)</f>
        <v>6213785.4153641984</v>
      </c>
      <c r="K108" s="5">
        <f xml:space="preserve"> 'INB Plot'!$C$17 + A108*'INB Plot'!$C$18</f>
        <v>1615000</v>
      </c>
      <c r="L108" s="5">
        <f t="shared" si="8"/>
        <v>4598785.4153641984</v>
      </c>
    </row>
    <row r="109" spans="1:12" x14ac:dyDescent="0.3">
      <c r="A109">
        <f>'INB Plot'!$C$28 + (ROW() - 52)*'INB Plot'!$C$29</f>
        <v>410</v>
      </c>
      <c r="B109">
        <f t="shared" si="0"/>
        <v>1.0261393450587892E-7</v>
      </c>
      <c r="C109">
        <f t="shared" si="1"/>
        <v>3.8929440389294402E-8</v>
      </c>
      <c r="D109" s="5">
        <f t="shared" si="2"/>
        <v>6125200.3041825285</v>
      </c>
      <c r="E109" s="5">
        <f t="shared" si="3"/>
        <v>2323764.5185557175</v>
      </c>
      <c r="F109" s="15">
        <f t="shared" si="4"/>
        <v>142.71918358475324</v>
      </c>
      <c r="G109">
        <f t="shared" si="5"/>
        <v>-34.338381924707107</v>
      </c>
      <c r="H109">
        <f t="shared" si="6"/>
        <v>-42.086804750091261</v>
      </c>
      <c r="I109" s="15">
        <f t="shared" si="7"/>
        <v>66.29399690995487</v>
      </c>
      <c r="J109" s="5">
        <f xml:space="preserve"> 'INB Plot'!$C$16*($H$2 - I109)</f>
        <v>6279736.6739748456</v>
      </c>
      <c r="K109" s="5">
        <f xml:space="preserve"> 'INB Plot'!$C$17 + A109*'INB Plot'!$C$18</f>
        <v>1630000</v>
      </c>
      <c r="L109" s="5">
        <f t="shared" si="8"/>
        <v>4649736.6739748456</v>
      </c>
    </row>
    <row r="110" spans="1:12" x14ac:dyDescent="0.3">
      <c r="A110">
        <f>'INB Plot'!$C$28 + (ROW() - 52)*'INB Plot'!$C$29</f>
        <v>415</v>
      </c>
      <c r="B110">
        <f t="shared" si="0"/>
        <v>1.0214563433014928E-7</v>
      </c>
      <c r="C110">
        <f t="shared" si="1"/>
        <v>3.8461538461538461E-8</v>
      </c>
      <c r="D110" s="5">
        <f t="shared" si="2"/>
        <v>6097246.6700816583</v>
      </c>
      <c r="E110" s="5">
        <f t="shared" si="3"/>
        <v>2295834.6565538463</v>
      </c>
      <c r="F110" s="15">
        <f t="shared" si="4"/>
        <v>141.65025939997807</v>
      </c>
      <c r="G110">
        <f t="shared" si="5"/>
        <v>-33.266973729259746</v>
      </c>
      <c r="H110">
        <f t="shared" si="6"/>
        <v>-42.523805226436622</v>
      </c>
      <c r="I110" s="15">
        <f t="shared" si="7"/>
        <v>65.859480444281701</v>
      </c>
      <c r="J110" s="5">
        <f xml:space="preserve"> 'INB Plot'!$C$16*($H$2 - I110)</f>
        <v>6344914.1438258206</v>
      </c>
      <c r="K110" s="5">
        <f xml:space="preserve"> 'INB Plot'!$C$17 + A110*'INB Plot'!$C$18</f>
        <v>1645000</v>
      </c>
      <c r="L110" s="5">
        <f t="shared" si="8"/>
        <v>4699914.1438258206</v>
      </c>
    </row>
    <row r="111" spans="1:12" x14ac:dyDescent="0.3">
      <c r="A111">
        <f>'INB Plot'!$C$28 + (ROW() - 52)*'INB Plot'!$C$29</f>
        <v>420</v>
      </c>
      <c r="B111">
        <f t="shared" si="0"/>
        <v>1.0168848415860368E-7</v>
      </c>
      <c r="C111">
        <f t="shared" si="1"/>
        <v>3.8004750593824228E-8</v>
      </c>
      <c r="D111" s="5">
        <f t="shared" si="2"/>
        <v>6069958.5986974761</v>
      </c>
      <c r="E111" s="5">
        <f t="shared" si="3"/>
        <v>2268568.2117016627</v>
      </c>
      <c r="F111" s="15">
        <f t="shared" si="4"/>
        <v>140.59719141213063</v>
      </c>
      <c r="G111">
        <f t="shared" si="5"/>
        <v>-32.211556700908659</v>
      </c>
      <c r="H111">
        <f t="shared" si="6"/>
        <v>-42.955581576148148</v>
      </c>
      <c r="I111" s="15">
        <f t="shared" si="7"/>
        <v>65.43005313507382</v>
      </c>
      <c r="J111" s="5">
        <f xml:space="preserve"> 'INB Plot'!$C$16*($H$2 - I111)</f>
        <v>6409328.2402070034</v>
      </c>
      <c r="K111" s="5">
        <f xml:space="preserve"> 'INB Plot'!$C$17 + A111*'INB Plot'!$C$18</f>
        <v>1660000</v>
      </c>
      <c r="L111" s="5">
        <f t="shared" si="8"/>
        <v>4749328.2402070034</v>
      </c>
    </row>
    <row r="112" spans="1:12" x14ac:dyDescent="0.3">
      <c r="A112">
        <f>'INB Plot'!$C$28 + (ROW() - 52)*'INB Plot'!$C$29</f>
        <v>425</v>
      </c>
      <c r="B112">
        <f t="shared" si="0"/>
        <v>1.0124209046168268E-7</v>
      </c>
      <c r="C112">
        <f t="shared" si="1"/>
        <v>3.7558685446009388E-8</v>
      </c>
      <c r="D112" s="5">
        <f t="shared" si="2"/>
        <v>6043312.5995811578</v>
      </c>
      <c r="E112" s="5">
        <f t="shared" si="3"/>
        <v>2241941.8242403753</v>
      </c>
      <c r="F112" s="15">
        <f t="shared" si="4"/>
        <v>139.55963068276625</v>
      </c>
      <c r="G112">
        <f t="shared" si="5"/>
        <v>-31.171775480385008</v>
      </c>
      <c r="H112">
        <f t="shared" si="6"/>
        <v>-43.382209478993275</v>
      </c>
      <c r="I112" s="15">
        <f t="shared" si="7"/>
        <v>65.005645723387971</v>
      </c>
      <c r="J112" s="5">
        <f xml:space="preserve"> 'INB Plot'!$C$16*($H$2 - I112)</f>
        <v>6472989.3519598804</v>
      </c>
      <c r="K112" s="5">
        <f xml:space="preserve"> 'INB Plot'!$C$17 + A112*'INB Plot'!$C$18</f>
        <v>1675000</v>
      </c>
      <c r="L112" s="5">
        <f t="shared" si="8"/>
        <v>4797989.3519598804</v>
      </c>
    </row>
    <row r="113" spans="1:12" x14ac:dyDescent="0.3">
      <c r="A113">
        <f>'INB Plot'!$C$28 + (ROW() - 52)*'INB Plot'!$C$29</f>
        <v>430</v>
      </c>
      <c r="B113">
        <f t="shared" si="0"/>
        <v>1.0080607801352729E-7</v>
      </c>
      <c r="C113">
        <f t="shared" si="1"/>
        <v>3.7122969837587009E-8</v>
      </c>
      <c r="D113" s="5">
        <f t="shared" si="2"/>
        <v>6017286.2748628929</v>
      </c>
      <c r="E113" s="5">
        <f t="shared" si="3"/>
        <v>2215933.2183907195</v>
      </c>
      <c r="F113" s="15">
        <f t="shared" si="4"/>
        <v>138.53723837873346</v>
      </c>
      <c r="G113">
        <f t="shared" si="5"/>
        <v>-30.147285160163165</v>
      </c>
      <c r="H113">
        <f t="shared" si="6"/>
        <v>-43.803764005172553</v>
      </c>
      <c r="I113" s="15">
        <f t="shared" si="7"/>
        <v>64.586189213397745</v>
      </c>
      <c r="J113" s="5">
        <f xml:space="preserve"> 'INB Plot'!$C$16*($H$2 - I113)</f>
        <v>6535907.8284584144</v>
      </c>
      <c r="K113" s="5">
        <f xml:space="preserve"> 'INB Plot'!$C$17 + A113*'INB Plot'!$C$18</f>
        <v>1690000</v>
      </c>
      <c r="L113" s="5">
        <f t="shared" si="8"/>
        <v>4845907.8284584144</v>
      </c>
    </row>
    <row r="114" spans="1:12" x14ac:dyDescent="0.3">
      <c r="A114">
        <f>'INB Plot'!$C$28 + (ROW() - 52)*'INB Plot'!$C$29</f>
        <v>435</v>
      </c>
      <c r="B114">
        <f t="shared" si="0"/>
        <v>1.0038008884004212E-7</v>
      </c>
      <c r="C114">
        <f t="shared" si="1"/>
        <v>3.6697247706422021E-8</v>
      </c>
      <c r="D114" s="5">
        <f t="shared" si="2"/>
        <v>5991858.2564599896</v>
      </c>
      <c r="E114" s="5">
        <f t="shared" si="3"/>
        <v>2190521.1401981651</v>
      </c>
      <c r="F114" s="15">
        <f t="shared" si="4"/>
        <v>137.52968541233832</v>
      </c>
      <c r="G114">
        <f t="shared" si="5"/>
        <v>-29.137750903010215</v>
      </c>
      <c r="H114">
        <f t="shared" si="6"/>
        <v>-44.220319559347757</v>
      </c>
      <c r="I114" s="15">
        <f t="shared" si="7"/>
        <v>64.171614949980352</v>
      </c>
      <c r="J114" s="5">
        <f xml:space="preserve"> 'INB Plot'!$C$16*($H$2 - I114)</f>
        <v>6598093.9679710232</v>
      </c>
      <c r="K114" s="5">
        <f xml:space="preserve"> 'INB Plot'!$C$17 + A114*'INB Plot'!$C$18</f>
        <v>1705000</v>
      </c>
      <c r="L114" s="5">
        <f t="shared" si="8"/>
        <v>4893093.9679710232</v>
      </c>
    </row>
    <row r="115" spans="1:12" x14ac:dyDescent="0.3">
      <c r="A115">
        <f>'INB Plot'!$C$28 + (ROW() - 52)*'INB Plot'!$C$29</f>
        <v>440</v>
      </c>
      <c r="B115">
        <f t="shared" si="0"/>
        <v>9.9963781238681636E-8</v>
      </c>
      <c r="C115">
        <f t="shared" si="1"/>
        <v>3.6281179138321996E-8</v>
      </c>
      <c r="D115" s="5">
        <f t="shared" si="2"/>
        <v>5967008.147566244</v>
      </c>
      <c r="E115" s="5">
        <f t="shared" si="3"/>
        <v>2165685.2996063493</v>
      </c>
      <c r="F115" s="15">
        <f t="shared" si="4"/>
        <v>136.53665209654841</v>
      </c>
      <c r="G115">
        <f t="shared" si="5"/>
        <v>-28.142847577120392</v>
      </c>
      <c r="H115">
        <f t="shared" si="6"/>
        <v>-44.631949831509957</v>
      </c>
      <c r="I115" s="15">
        <f t="shared" si="7"/>
        <v>63.76185468791806</v>
      </c>
      <c r="J115" s="5">
        <f xml:space="preserve"> 'INB Plot'!$C$16*($H$2 - I115)</f>
        <v>6659558.0072803674</v>
      </c>
      <c r="K115" s="5">
        <f xml:space="preserve"> 'INB Plot'!$C$17 + A115*'INB Plot'!$C$18</f>
        <v>1720000</v>
      </c>
      <c r="L115" s="5">
        <f t="shared" si="8"/>
        <v>4939558.0072803674</v>
      </c>
    </row>
    <row r="116" spans="1:12" x14ac:dyDescent="0.3">
      <c r="A116">
        <f>'INB Plot'!$C$28 + (ROW() - 52)*'INB Plot'!$C$29</f>
        <v>445</v>
      </c>
      <c r="B116">
        <f t="shared" ref="B116:B179" si="9" xml:space="preserve"> ($B$9+A116)/(POWER($B$9,2)*($B$9 + 1)*A116)</f>
        <v>9.9556828864318012E-8</v>
      </c>
      <c r="C116">
        <f t="shared" ref="C116:C179" si="10" xml:space="preserve"> 1/(POWER($B$9,2)*(A116 + 1))</f>
        <v>3.5874439461883405E-8</v>
      </c>
      <c r="D116" s="5">
        <f t="shared" ref="D116:D179" si="11">B116*$E$8</f>
        <v>5942716.4680858413</v>
      </c>
      <c r="E116" s="5">
        <f t="shared" ref="E116:E179" si="12">C116*$E$8</f>
        <v>2141406.3164269058</v>
      </c>
      <c r="F116" s="15">
        <f t="shared" ref="F116:F179" si="13" xml:space="preserve"> E116*SQRT($G$2/(2*PI()))*EXP(-POWER($F$2,2)/(2*$G$2))/D116</f>
        <v>135.5578278145255</v>
      </c>
      <c r="G116">
        <f t="shared" ref="G116:G179" si="14" xml:space="preserve"> -$F$2*NORMDIST(-$F$2/SQRT($G$2),0,1,1) + POWER($G$2,3/2)*EXP( -POWER($F$2,2)/(2*$G$2) ) / (D116*SQRT(2*PI()))</f>
        <v>-27.162259406998771</v>
      </c>
      <c r="H116">
        <f t="shared" ref="H116:H179" si="15" xml:space="preserve"> $F$2*NORMDIST(-$F$2*SQRT(D116)/$G$2,0,1,1) - $G$2*EXP(-POWER($F$2,2)*D116/(2*POWER($G$2,2)))/(SQRT(2*PI()*D116))</f>
        <v>-45.038727754058954</v>
      </c>
      <c r="I116" s="15">
        <f t="shared" si="7"/>
        <v>63.356840653467771</v>
      </c>
      <c r="J116" s="5">
        <f xml:space="preserve"> 'INB Plot'!$C$16*($H$2 - I116)</f>
        <v>6720310.11244791</v>
      </c>
      <c r="K116" s="5">
        <f xml:space="preserve"> 'INB Plot'!$C$17 + A116*'INB Plot'!$C$18</f>
        <v>1735000</v>
      </c>
      <c r="L116" s="5">
        <f t="shared" si="8"/>
        <v>4985310.11244791</v>
      </c>
    </row>
    <row r="117" spans="1:12" x14ac:dyDescent="0.3">
      <c r="A117">
        <f>'INB Plot'!$C$28 + (ROW() - 52)*'INB Plot'!$C$29</f>
        <v>450</v>
      </c>
      <c r="B117">
        <f t="shared" si="9"/>
        <v>9.9158919876051348E-8</v>
      </c>
      <c r="C117">
        <f t="shared" si="10"/>
        <v>3.5476718403547669E-8</v>
      </c>
      <c r="D117" s="5">
        <f t="shared" si="11"/>
        <v>5918964.603705002</v>
      </c>
      <c r="E117" s="5">
        <f t="shared" si="12"/>
        <v>2117665.6699033258</v>
      </c>
      <c r="F117" s="15">
        <f t="shared" si="13"/>
        <v>134.59291070281353</v>
      </c>
      <c r="G117">
        <f t="shared" si="14"/>
        <v>-26.195679639307428</v>
      </c>
      <c r="H117">
        <f t="shared" si="15"/>
        <v>-45.440725464531766</v>
      </c>
      <c r="I117" s="15">
        <f t="shared" ref="I117:I180" si="16">F117+G117+H117</f>
        <v>62.956505598974331</v>
      </c>
      <c r="J117" s="5">
        <f xml:space="preserve"> 'INB Plot'!$C$16*($H$2 - I117)</f>
        <v>6780360.3706219262</v>
      </c>
      <c r="K117" s="5">
        <f xml:space="preserve"> 'INB Plot'!$C$17 + A117*'INB Plot'!$C$18</f>
        <v>1750000</v>
      </c>
      <c r="L117" s="5">
        <f t="shared" ref="L117:L180" si="17" xml:space="preserve"> J117 - K117</f>
        <v>5030360.3706219262</v>
      </c>
    </row>
    <row r="118" spans="1:12" x14ac:dyDescent="0.3">
      <c r="A118">
        <f>'INB Plot'!$C$28 + (ROW() - 52)*'INB Plot'!$C$29</f>
        <v>455</v>
      </c>
      <c r="B118">
        <f t="shared" si="9"/>
        <v>9.8769756140274074E-8</v>
      </c>
      <c r="C118">
        <f t="shared" si="10"/>
        <v>3.5087719298245617E-8</v>
      </c>
      <c r="D118" s="5">
        <f t="shared" si="11"/>
        <v>5895734.7583215451</v>
      </c>
      <c r="E118" s="5">
        <f t="shared" si="12"/>
        <v>2094445.6515929827</v>
      </c>
      <c r="F118" s="15">
        <f t="shared" si="13"/>
        <v>133.64160734754259</v>
      </c>
      <c r="G118">
        <f t="shared" si="14"/>
        <v>-25.242810222930899</v>
      </c>
      <c r="H118">
        <f t="shared" si="15"/>
        <v>-45.838014273450824</v>
      </c>
      <c r="I118" s="15">
        <f t="shared" si="16"/>
        <v>62.560782851160866</v>
      </c>
      <c r="J118" s="5">
        <f xml:space="preserve"> 'INB Plot'!$C$16*($H$2 - I118)</f>
        <v>6839718.7827939466</v>
      </c>
      <c r="K118" s="5">
        <f xml:space="preserve"> 'INB Plot'!$C$17 + A118*'INB Plot'!$C$18</f>
        <v>1765000</v>
      </c>
      <c r="L118" s="5">
        <f t="shared" si="17"/>
        <v>5074718.7827939466</v>
      </c>
    </row>
    <row r="119" spans="1:12" x14ac:dyDescent="0.3">
      <c r="A119">
        <f>'INB Plot'!$C$28 + (ROW() - 52)*'INB Plot'!$C$29</f>
        <v>460</v>
      </c>
      <c r="B119">
        <f t="shared" si="9"/>
        <v>9.8389052485709337E-8</v>
      </c>
      <c r="C119">
        <f t="shared" si="10"/>
        <v>3.470715835140998E-8</v>
      </c>
      <c r="D119" s="5">
        <f t="shared" si="11"/>
        <v>5873009.9095768575</v>
      </c>
      <c r="E119" s="5">
        <f t="shared" si="12"/>
        <v>2071729.3213154015</v>
      </c>
      <c r="F119" s="15">
        <f t="shared" si="13"/>
        <v>132.70363249304253</v>
      </c>
      <c r="G119">
        <f t="shared" si="14"/>
        <v>-24.303361502559596</v>
      </c>
      <c r="H119">
        <f t="shared" si="15"/>
        <v>-46.230664636827356</v>
      </c>
      <c r="I119" s="15">
        <f t="shared" si="16"/>
        <v>62.169606353655581</v>
      </c>
      <c r="J119" s="5">
        <f xml:space="preserve"> 'INB Plot'!$C$16*($H$2 - I119)</f>
        <v>6898395.2574197389</v>
      </c>
      <c r="K119" s="5">
        <f xml:space="preserve"> 'INB Plot'!$C$17 + A119*'INB Plot'!$C$18</f>
        <v>1780000</v>
      </c>
      <c r="L119" s="5">
        <f t="shared" si="17"/>
        <v>5118395.2574197389</v>
      </c>
    </row>
    <row r="120" spans="1:12" x14ac:dyDescent="0.3">
      <c r="A120">
        <f>'INB Plot'!$C$28 + (ROW() - 52)*'INB Plot'!$C$29</f>
        <v>465</v>
      </c>
      <c r="B120">
        <f t="shared" si="9"/>
        <v>9.8016536006511587E-8</v>
      </c>
      <c r="C120">
        <f t="shared" si="10"/>
        <v>3.4334763948497856E-8</v>
      </c>
      <c r="D120" s="5">
        <f t="shared" si="11"/>
        <v>5850773.767256788</v>
      </c>
      <c r="E120" s="5">
        <f t="shared" si="12"/>
        <v>2049500.4659364808</v>
      </c>
      <c r="F120" s="15">
        <f t="shared" si="13"/>
        <v>131.77870876229031</v>
      </c>
      <c r="G120">
        <f t="shared" si="14"/>
        <v>-23.377051925130644</v>
      </c>
      <c r="H120">
        <f t="shared" si="15"/>
        <v>-46.618746132882421</v>
      </c>
      <c r="I120" s="15">
        <f t="shared" si="16"/>
        <v>61.782910704277242</v>
      </c>
      <c r="J120" s="5">
        <f xml:space="preserve"> 'INB Plot'!$C$16*($H$2 - I120)</f>
        <v>6956399.6048264895</v>
      </c>
      <c r="K120" s="5">
        <f xml:space="preserve"> 'INB Plot'!$C$17 + A120*'INB Plot'!$C$18</f>
        <v>1795000</v>
      </c>
      <c r="L120" s="5">
        <f t="shared" si="17"/>
        <v>5161399.6048264895</v>
      </c>
    </row>
    <row r="121" spans="1:12" x14ac:dyDescent="0.3">
      <c r="A121">
        <f>'INB Plot'!$C$28 + (ROW() - 52)*'INB Plot'!$C$29</f>
        <v>470</v>
      </c>
      <c r="B121">
        <f t="shared" si="9"/>
        <v>9.765194540984996E-8</v>
      </c>
      <c r="C121">
        <f t="shared" si="10"/>
        <v>3.3970276008492572E-8</v>
      </c>
      <c r="D121" s="5">
        <f t="shared" si="11"/>
        <v>5829010.734347783</v>
      </c>
      <c r="E121" s="5">
        <f t="shared" si="12"/>
        <v>2027743.5607779196</v>
      </c>
      <c r="F121" s="15">
        <f t="shared" si="13"/>
        <v>130.86656638864494</v>
      </c>
      <c r="G121">
        <f t="shared" si="14"/>
        <v>-22.463607758499222</v>
      </c>
      <c r="H121">
        <f t="shared" si="15"/>
        <v>-47.002327442596908</v>
      </c>
      <c r="I121" s="15">
        <f t="shared" si="16"/>
        <v>61.400631187548811</v>
      </c>
      <c r="J121" s="5">
        <f xml:space="preserve"> 'INB Plot'!$C$16*($H$2 - I121)</f>
        <v>7013741.5323357545</v>
      </c>
      <c r="K121" s="5">
        <f xml:space="preserve"> 'INB Plot'!$C$17 + A121*'INB Plot'!$C$18</f>
        <v>1810000</v>
      </c>
      <c r="L121" s="5">
        <f t="shared" si="17"/>
        <v>5203741.5323357545</v>
      </c>
    </row>
    <row r="122" spans="1:12" x14ac:dyDescent="0.3">
      <c r="A122">
        <f>'INB Plot'!$C$28 + (ROW() - 52)*'INB Plot'!$C$29</f>
        <v>475</v>
      </c>
      <c r="B122">
        <f t="shared" si="9"/>
        <v>9.7295030404697005E-8</v>
      </c>
      <c r="C122">
        <f t="shared" si="10"/>
        <v>3.3613445378151259E-8</v>
      </c>
      <c r="D122" s="5">
        <f t="shared" si="11"/>
        <v>5807705.8705526525</v>
      </c>
      <c r="E122" s="5">
        <f t="shared" si="12"/>
        <v>2006443.7334588235</v>
      </c>
      <c r="F122" s="15">
        <f t="shared" si="13"/>
        <v>129.96694295835127</v>
      </c>
      <c r="G122">
        <f t="shared" si="14"/>
        <v>-21.562762821752472</v>
      </c>
      <c r="H122">
        <f t="shared" si="15"/>
        <v>-47.381476333726681</v>
      </c>
      <c r="I122" s="15">
        <f t="shared" si="16"/>
        <v>61.022703802872115</v>
      </c>
      <c r="J122" s="5">
        <f xml:space="preserve"> 'INB Plot'!$C$16*($H$2 - I122)</f>
        <v>7070430.6400372591</v>
      </c>
      <c r="K122" s="5">
        <f xml:space="preserve"> 'INB Plot'!$C$17 + A122*'INB Plot'!$C$18</f>
        <v>1825000</v>
      </c>
      <c r="L122" s="5">
        <f t="shared" si="17"/>
        <v>5245430.6400372591</v>
      </c>
    </row>
    <row r="123" spans="1:12" x14ac:dyDescent="0.3">
      <c r="A123">
        <f>'INB Plot'!$C$28 + (ROW() - 52)*'INB Plot'!$C$29</f>
        <v>480</v>
      </c>
      <c r="B123">
        <f t="shared" si="9"/>
        <v>9.6945551128818067E-8</v>
      </c>
      <c r="C123">
        <f t="shared" si="10"/>
        <v>3.3264033264033265E-8</v>
      </c>
      <c r="D123" s="5">
        <f t="shared" si="11"/>
        <v>5786844.8580865869</v>
      </c>
      <c r="E123" s="5">
        <f t="shared" si="12"/>
        <v>1985586.7299925156</v>
      </c>
      <c r="F123" s="15">
        <f t="shared" si="13"/>
        <v>129.07958316332065</v>
      </c>
      <c r="G123">
        <f t="shared" si="14"/>
        <v>-20.674258226604934</v>
      </c>
      <c r="H123">
        <f t="shared" si="15"/>
        <v>-47.756259647959439</v>
      </c>
      <c r="I123" s="15">
        <f t="shared" si="16"/>
        <v>60.649065288756276</v>
      </c>
      <c r="J123" s="5">
        <f xml:space="preserve"> 'INB Plot'!$C$16*($H$2 - I123)</f>
        <v>7126476.4171546344</v>
      </c>
      <c r="K123" s="5">
        <f xml:space="preserve"> 'INB Plot'!$C$17 + A123*'INB Plot'!$C$18</f>
        <v>1840000</v>
      </c>
      <c r="L123" s="5">
        <f t="shared" si="17"/>
        <v>5286476.4171546344</v>
      </c>
    </row>
    <row r="124" spans="1:12" x14ac:dyDescent="0.3">
      <c r="A124">
        <f>'INB Plot'!$C$28 + (ROW() - 52)*'INB Plot'!$C$29</f>
        <v>485</v>
      </c>
      <c r="B124">
        <f t="shared" si="9"/>
        <v>9.6603277611204662E-8</v>
      </c>
      <c r="C124">
        <f t="shared" si="10"/>
        <v>3.292181069958848E-8</v>
      </c>
      <c r="D124" s="5">
        <f t="shared" si="11"/>
        <v>5766413.9695888935</v>
      </c>
      <c r="E124" s="5">
        <f t="shared" si="12"/>
        <v>1965158.882976132</v>
      </c>
      <c r="F124" s="15">
        <f t="shared" si="13"/>
        <v>128.20423856372034</v>
      </c>
      <c r="G124">
        <f t="shared" si="14"/>
        <v>-19.797842129350556</v>
      </c>
      <c r="H124">
        <f t="shared" si="15"/>
        <v>-48.126743290911094</v>
      </c>
      <c r="I124" s="15">
        <f t="shared" si="16"/>
        <v>60.279653143458688</v>
      </c>
      <c r="J124" s="5">
        <f xml:space="preserve"> 'INB Plot'!$C$16*($H$2 - I124)</f>
        <v>7181888.2389492728</v>
      </c>
      <c r="K124" s="5">
        <f xml:space="preserve"> 'INB Plot'!$C$17 + A124*'INB Plot'!$C$18</f>
        <v>1855000</v>
      </c>
      <c r="L124" s="5">
        <f t="shared" si="17"/>
        <v>5326888.2389492728</v>
      </c>
    </row>
    <row r="125" spans="1:12" x14ac:dyDescent="0.3">
      <c r="A125">
        <f>'INB Plot'!$C$28 + (ROW() - 52)*'INB Plot'!$C$29</f>
        <v>490</v>
      </c>
      <c r="B125">
        <f t="shared" si="9"/>
        <v>9.6267989267420119E-8</v>
      </c>
      <c r="C125">
        <f t="shared" si="10"/>
        <v>3.2586558044806518E-8</v>
      </c>
      <c r="D125" s="5">
        <f t="shared" si="11"/>
        <v>5746400.037999317</v>
      </c>
      <c r="E125" s="5">
        <f t="shared" si="12"/>
        <v>1945147.081723829</v>
      </c>
      <c r="F125" s="15">
        <f t="shared" si="13"/>
        <v>127.34066735992816</v>
      </c>
      <c r="G125">
        <f t="shared" si="14"/>
        <v>-18.933269492869897</v>
      </c>
      <c r="H125">
        <f t="shared" si="15"/>
        <v>-48.492992224692102</v>
      </c>
      <c r="I125" s="15">
        <f t="shared" si="16"/>
        <v>59.914405642366162</v>
      </c>
      <c r="J125" s="5">
        <f xml:space="preserve"> 'INB Plot'!$C$16*($H$2 - I125)</f>
        <v>7236675.364113152</v>
      </c>
      <c r="K125" s="5">
        <f xml:space="preserve"> 'INB Plot'!$C$17 + A125*'INB Plot'!$C$18</f>
        <v>1870000</v>
      </c>
      <c r="L125" s="5">
        <f t="shared" si="17"/>
        <v>5366675.364113152</v>
      </c>
    </row>
    <row r="126" spans="1:12" x14ac:dyDescent="0.3">
      <c r="A126">
        <f>'INB Plot'!$C$28 + (ROW() - 52)*'INB Plot'!$C$29</f>
        <v>495</v>
      </c>
      <c r="B126">
        <f t="shared" si="9"/>
        <v>9.5939474425530197E-8</v>
      </c>
      <c r="C126">
        <f t="shared" si="10"/>
        <v>3.2258064516129035E-8</v>
      </c>
      <c r="D126" s="5">
        <f t="shared" si="11"/>
        <v>5726790.428260034</v>
      </c>
      <c r="E126" s="5">
        <f t="shared" si="12"/>
        <v>1925538.7442064518</v>
      </c>
      <c r="F126" s="15">
        <f t="shared" si="13"/>
        <v>126.48863417343058</v>
      </c>
      <c r="G126">
        <f t="shared" si="14"/>
        <v>-18.080301858221191</v>
      </c>
      <c r="H126">
        <f t="shared" si="15"/>
        <v>-48.855070462792298</v>
      </c>
      <c r="I126" s="15">
        <f t="shared" si="16"/>
        <v>59.553261852417094</v>
      </c>
      <c r="J126" s="5">
        <f xml:space="preserve"> 'INB Plot'!$C$16*($H$2 - I126)</f>
        <v>7290846.9326055115</v>
      </c>
      <c r="K126" s="5">
        <f xml:space="preserve"> 'INB Plot'!$C$17 + A126*'INB Plot'!$C$18</f>
        <v>1885000</v>
      </c>
      <c r="L126" s="5">
        <f t="shared" si="17"/>
        <v>5405846.9326055115</v>
      </c>
    </row>
    <row r="127" spans="1:12" x14ac:dyDescent="0.3">
      <c r="A127">
        <f>'INB Plot'!$C$28 + (ROW() - 52)*'INB Plot'!$C$29</f>
        <v>500</v>
      </c>
      <c r="B127">
        <f t="shared" si="9"/>
        <v>9.5617529880478085E-8</v>
      </c>
      <c r="C127">
        <f t="shared" si="10"/>
        <v>3.1936127744510977E-8</v>
      </c>
      <c r="D127" s="5">
        <f t="shared" si="11"/>
        <v>5707573.0107155377</v>
      </c>
      <c r="E127" s="5">
        <f t="shared" si="12"/>
        <v>1906321.7906714571</v>
      </c>
      <c r="F127" s="15">
        <f t="shared" si="13"/>
        <v>125.64790983626297</v>
      </c>
      <c r="G127">
        <f t="shared" si="14"/>
        <v>-17.238707125367796</v>
      </c>
      <c r="H127">
        <f t="shared" si="15"/>
        <v>-49.213041067058271</v>
      </c>
      <c r="I127" s="15">
        <f t="shared" si="16"/>
        <v>59.196161643836902</v>
      </c>
      <c r="J127" s="5">
        <f xml:space="preserve"> 'INB Plot'!$C$16*($H$2 - I127)</f>
        <v>7344411.9638925409</v>
      </c>
      <c r="K127" s="5">
        <f xml:space="preserve"> 'INB Plot'!$C$17 + A127*'INB Plot'!$C$18</f>
        <v>1900000</v>
      </c>
      <c r="L127" s="5">
        <f t="shared" si="17"/>
        <v>5444411.9638925409</v>
      </c>
    </row>
    <row r="128" spans="1:12" x14ac:dyDescent="0.3">
      <c r="A128">
        <f>'INB Plot'!$C$28 + (ROW() - 52)*'INB Plot'!$C$29</f>
        <v>505</v>
      </c>
      <c r="B128">
        <f t="shared" si="9"/>
        <v>9.5301960474931958E-8</v>
      </c>
      <c r="C128">
        <f t="shared" si="10"/>
        <v>3.1620553359683795E-8</v>
      </c>
      <c r="D128" s="5">
        <f t="shared" si="11"/>
        <v>5688736.136092714</v>
      </c>
      <c r="E128" s="5">
        <f t="shared" si="12"/>
        <v>1887484.6188268776</v>
      </c>
      <c r="F128" s="15">
        <f t="shared" si="13"/>
        <v>124.81827118861236</v>
      </c>
      <c r="G128">
        <f t="shared" si="14"/>
        <v>-16.408259342618436</v>
      </c>
      <c r="H128">
        <f t="shared" si="15"/>
        <v>-49.566966146557093</v>
      </c>
      <c r="I128" s="15">
        <f t="shared" si="16"/>
        <v>58.843045699436828</v>
      </c>
      <c r="J128" s="5">
        <f xml:space="preserve"> 'INB Plot'!$C$16*($H$2 - I128)</f>
        <v>7397379.3555525513</v>
      </c>
      <c r="K128" s="5">
        <f xml:space="preserve"> 'INB Plot'!$C$17 + A128*'INB Plot'!$C$18</f>
        <v>1915000</v>
      </c>
      <c r="L128" s="5">
        <f t="shared" si="17"/>
        <v>5482379.3555525513</v>
      </c>
    </row>
    <row r="129" spans="1:12" x14ac:dyDescent="0.3">
      <c r="A129">
        <f>'INB Plot'!$C$28 + (ROW() - 52)*'INB Plot'!$C$29</f>
        <v>510</v>
      </c>
      <c r="B129">
        <f t="shared" si="9"/>
        <v>9.4992578704788693E-8</v>
      </c>
      <c r="C129">
        <f t="shared" si="10"/>
        <v>3.1311154598825835E-8</v>
      </c>
      <c r="D129" s="5">
        <f t="shared" si="11"/>
        <v>5670268.6119526913</v>
      </c>
      <c r="E129" s="5">
        <f t="shared" si="12"/>
        <v>1869016.0804821919</v>
      </c>
      <c r="F129" s="15">
        <f t="shared" si="13"/>
        <v>123.99950088421912</v>
      </c>
      <c r="G129">
        <f t="shared" si="14"/>
        <v>-15.588738504378938</v>
      </c>
      <c r="H129">
        <f t="shared" si="15"/>
        <v>-49.916906858134183</v>
      </c>
      <c r="I129" s="15">
        <f t="shared" si="16"/>
        <v>58.493855521705996</v>
      </c>
      <c r="J129" s="5">
        <f xml:space="preserve"> 'INB Plot'!$C$16*($H$2 - I129)</f>
        <v>7449757.8822121769</v>
      </c>
      <c r="K129" s="5">
        <f xml:space="preserve"> 'INB Plot'!$C$17 + A129*'INB Plot'!$C$18</f>
        <v>1930000</v>
      </c>
      <c r="L129" s="5">
        <f t="shared" si="17"/>
        <v>5519757.8822121769</v>
      </c>
    </row>
    <row r="130" spans="1:12" x14ac:dyDescent="0.3">
      <c r="A130">
        <f>'INB Plot'!$C$28 + (ROW() - 52)*'INB Plot'!$C$29</f>
        <v>515</v>
      </c>
      <c r="B130">
        <f t="shared" si="9"/>
        <v>9.4689204347657917E-8</v>
      </c>
      <c r="C130">
        <f t="shared" si="10"/>
        <v>3.1007751937984498E-8</v>
      </c>
      <c r="D130" s="5">
        <f t="shared" si="11"/>
        <v>5652159.6805144167</v>
      </c>
      <c r="E130" s="5">
        <f t="shared" si="12"/>
        <v>1850905.4595472869</v>
      </c>
      <c r="F130" s="15">
        <f t="shared" si="13"/>
        <v>123.19138720323525</v>
      </c>
      <c r="G130">
        <f t="shared" si="14"/>
        <v>-14.779930356835365</v>
      </c>
      <c r="H130">
        <f t="shared" si="15"/>
        <v>-50.262923408496192</v>
      </c>
      <c r="I130" s="15">
        <f t="shared" si="16"/>
        <v>58.148533437903694</v>
      </c>
      <c r="J130" s="5">
        <f xml:space="preserve"> 'INB Plot'!$C$16*($H$2 - I130)</f>
        <v>7501556.1947825216</v>
      </c>
      <c r="K130" s="5">
        <f xml:space="preserve"> 'INB Plot'!$C$17 + A130*'INB Plot'!$C$18</f>
        <v>1945000</v>
      </c>
      <c r="L130" s="5">
        <f t="shared" si="17"/>
        <v>5556556.1947825216</v>
      </c>
    </row>
    <row r="131" spans="1:12" x14ac:dyDescent="0.3">
      <c r="A131">
        <f>'INB Plot'!$C$28 + (ROW() - 52)*'INB Plot'!$C$29</f>
        <v>520</v>
      </c>
      <c r="B131">
        <f t="shared" si="9"/>
        <v>9.4391664112779646E-8</v>
      </c>
      <c r="C131">
        <f t="shared" si="10"/>
        <v>3.0710172744721687E-8</v>
      </c>
      <c r="D131" s="5">
        <f t="shared" si="11"/>
        <v>5634398.9977576463</v>
      </c>
      <c r="E131" s="5">
        <f t="shared" si="12"/>
        <v>1833142.4512982725</v>
      </c>
      <c r="F131" s="15">
        <f t="shared" si="13"/>
        <v>122.39372387221088</v>
      </c>
      <c r="G131">
        <f t="shared" si="14"/>
        <v>-13.981626211207924</v>
      </c>
      <c r="H131">
        <f t="shared" si="15"/>
        <v>-50.605075057657388</v>
      </c>
      <c r="I131" s="15">
        <f t="shared" si="16"/>
        <v>57.807022603345573</v>
      </c>
      <c r="J131" s="5">
        <f xml:space="preserve"> 'INB Plot'!$C$16*($H$2 - I131)</f>
        <v>7552782.8199662399</v>
      </c>
      <c r="K131" s="5">
        <f xml:space="preserve"> 'INB Plot'!$C$17 + A131*'INB Plot'!$C$18</f>
        <v>1960000</v>
      </c>
      <c r="L131" s="5">
        <f t="shared" si="17"/>
        <v>5592782.8199662399</v>
      </c>
    </row>
    <row r="132" spans="1:12" x14ac:dyDescent="0.3">
      <c r="A132">
        <f>'INB Plot'!$C$28 + (ROW() - 52)*'INB Plot'!$C$29</f>
        <v>525</v>
      </c>
      <c r="B132">
        <f t="shared" si="9"/>
        <v>9.4099791310946693E-8</v>
      </c>
      <c r="C132">
        <f t="shared" si="10"/>
        <v>3.0418250950570339E-8</v>
      </c>
      <c r="D132" s="5">
        <f t="shared" si="11"/>
        <v>5616976.6137200538</v>
      </c>
      <c r="E132" s="5">
        <f t="shared" si="12"/>
        <v>1815717.1428258554</v>
      </c>
      <c r="F132" s="15">
        <f t="shared" si="13"/>
        <v>121.60630989089806</v>
      </c>
      <c r="G132">
        <f t="shared" si="14"/>
        <v>-13.193622764233822</v>
      </c>
      <c r="H132">
        <f t="shared" si="15"/>
        <v>-50.943420123611048</v>
      </c>
      <c r="I132" s="15">
        <f t="shared" si="16"/>
        <v>57.46926700305319</v>
      </c>
      <c r="J132" s="5">
        <f xml:space="preserve"> 'INB Plot'!$C$16*($H$2 - I132)</f>
        <v>7603446.1600100975</v>
      </c>
      <c r="K132" s="5">
        <f xml:space="preserve"> 'INB Plot'!$C$17 + A132*'INB Plot'!$C$18</f>
        <v>1975000</v>
      </c>
      <c r="L132" s="5">
        <f t="shared" si="17"/>
        <v>5628446.1600100975</v>
      </c>
    </row>
    <row r="133" spans="1:12" x14ac:dyDescent="0.3">
      <c r="A133">
        <f>'INB Plot'!$C$28 + (ROW() - 52)*'INB Plot'!$C$29</f>
        <v>530</v>
      </c>
      <c r="B133">
        <f t="shared" si="9"/>
        <v>9.3813425543110578E-8</v>
      </c>
      <c r="C133">
        <f t="shared" si="10"/>
        <v>3.0131826741996235E-8</v>
      </c>
      <c r="D133" s="5">
        <f t="shared" si="11"/>
        <v>5599882.9539095843</v>
      </c>
      <c r="E133" s="5">
        <f t="shared" si="12"/>
        <v>1798619.9945883241</v>
      </c>
      <c r="F133" s="15">
        <f t="shared" si="13"/>
        <v>120.82894936557624</v>
      </c>
      <c r="G133">
        <f t="shared" si="14"/>
        <v>-12.415721925554152</v>
      </c>
      <c r="H133">
        <f t="shared" si="15"/>
        <v>-51.278015988087674</v>
      </c>
      <c r="I133" s="15">
        <f t="shared" si="16"/>
        <v>57.13521145193441</v>
      </c>
      <c r="J133" s="5">
        <f xml:space="preserve"> 'INB Plot'!$C$16*($H$2 - I133)</f>
        <v>7653554.4926779149</v>
      </c>
      <c r="K133" s="5">
        <f xml:space="preserve"> 'INB Plot'!$C$17 + A133*'INB Plot'!$C$18</f>
        <v>1990000</v>
      </c>
      <c r="L133" s="5">
        <f t="shared" si="17"/>
        <v>5663554.4926779149</v>
      </c>
    </row>
    <row r="134" spans="1:12" x14ac:dyDescent="0.3">
      <c r="A134">
        <f>'INB Plot'!$C$28 + (ROW() - 52)*'INB Plot'!$C$29</f>
        <v>535</v>
      </c>
      <c r="B134">
        <f t="shared" si="9"/>
        <v>9.3532412406448964E-8</v>
      </c>
      <c r="C134">
        <f t="shared" si="10"/>
        <v>2.9850746268656714E-8</v>
      </c>
      <c r="D134" s="5">
        <f t="shared" si="11"/>
        <v>5583108.8017591238</v>
      </c>
      <c r="E134" s="5">
        <f t="shared" si="12"/>
        <v>1781841.8229970147</v>
      </c>
      <c r="F134" s="15">
        <f t="shared" si="13"/>
        <v>120.06145134861708</v>
      </c>
      <c r="G134">
        <f t="shared" si="14"/>
        <v>-11.647730651698453</v>
      </c>
      <c r="H134">
        <f t="shared" si="15"/>
        <v>-51.60891910328786</v>
      </c>
      <c r="I134" s="15">
        <f t="shared" si="16"/>
        <v>56.804801593630771</v>
      </c>
      <c r="J134" s="5">
        <f xml:space="preserve"> 'INB Plot'!$C$16*($H$2 - I134)</f>
        <v>7703115.9714234602</v>
      </c>
      <c r="K134" s="5">
        <f xml:space="preserve"> 'INB Plot'!$C$17 + A134*'INB Plot'!$C$18</f>
        <v>2005000</v>
      </c>
      <c r="L134" s="5">
        <f t="shared" si="17"/>
        <v>5698115.9714234602</v>
      </c>
    </row>
    <row r="135" spans="1:12" x14ac:dyDescent="0.3">
      <c r="A135">
        <f>'INB Plot'!$C$28 + (ROW() - 52)*'INB Plot'!$C$29</f>
        <v>540</v>
      </c>
      <c r="B135">
        <f t="shared" si="9"/>
        <v>9.3256603216762575E-8</v>
      </c>
      <c r="C135">
        <f t="shared" si="10"/>
        <v>2.9574861367837339E-8</v>
      </c>
      <c r="D135" s="5">
        <f t="shared" si="11"/>
        <v>5566645.2820558948</v>
      </c>
      <c r="E135" s="5">
        <f t="shared" si="12"/>
        <v>1765373.7839674677</v>
      </c>
      <c r="F135" s="15">
        <f t="shared" si="13"/>
        <v>119.30362968402133</v>
      </c>
      <c r="G135">
        <f t="shared" si="14"/>
        <v>-10.889460786372638</v>
      </c>
      <c r="H135">
        <f t="shared" si="15"/>
        <v>-51.936184999473454</v>
      </c>
      <c r="I135" s="15">
        <f t="shared" si="16"/>
        <v>56.477983898175239</v>
      </c>
      <c r="J135" s="5">
        <f xml:space="preserve"> 'INB Plot'!$C$16*($H$2 - I135)</f>
        <v>7752138.62574179</v>
      </c>
      <c r="K135" s="5">
        <f xml:space="preserve"> 'INB Plot'!$C$17 + A135*'INB Plot'!$C$18</f>
        <v>2020000</v>
      </c>
      <c r="L135" s="5">
        <f t="shared" si="17"/>
        <v>5732138.62574179</v>
      </c>
    </row>
    <row r="136" spans="1:12" x14ac:dyDescent="0.3">
      <c r="A136">
        <f>'INB Plot'!$C$28 + (ROW() - 52)*'INB Plot'!$C$29</f>
        <v>545</v>
      </c>
      <c r="B136">
        <f t="shared" si="9"/>
        <v>9.2985854746153E-8</v>
      </c>
      <c r="C136">
        <f t="shared" si="10"/>
        <v>2.9304029304029303E-8</v>
      </c>
      <c r="D136" s="5">
        <f t="shared" si="11"/>
        <v>5550483.8452829998</v>
      </c>
      <c r="E136" s="5">
        <f t="shared" si="12"/>
        <v>1749207.3573743589</v>
      </c>
      <c r="F136" s="15">
        <f t="shared" si="13"/>
        <v>118.55530285867172</v>
      </c>
      <c r="G136">
        <f t="shared" si="14"/>
        <v>-10.140728906774086</v>
      </c>
      <c r="H136">
        <f t="shared" si="15"/>
        <v>-52.259868293323251</v>
      </c>
      <c r="I136" s="15">
        <f t="shared" si="16"/>
        <v>56.154705658574386</v>
      </c>
      <c r="J136" s="5">
        <f xml:space="preserve"> 'INB Plot'!$C$16*($H$2 - I136)</f>
        <v>7800630.3616819177</v>
      </c>
      <c r="K136" s="5">
        <f xml:space="preserve"> 'INB Plot'!$C$17 + A136*'INB Plot'!$C$18</f>
        <v>2035000</v>
      </c>
      <c r="L136" s="5">
        <f t="shared" si="17"/>
        <v>5765630.3616819177</v>
      </c>
    </row>
    <row r="137" spans="1:12" x14ac:dyDescent="0.3">
      <c r="A137">
        <f>'INB Plot'!$C$28 + (ROW() - 52)*'INB Plot'!$C$29</f>
        <v>550</v>
      </c>
      <c r="B137">
        <f t="shared" si="9"/>
        <v>9.2720028975009059E-8</v>
      </c>
      <c r="C137">
        <f t="shared" si="10"/>
        <v>2.9038112522686027E-8</v>
      </c>
      <c r="D137" s="5">
        <f t="shared" si="11"/>
        <v>5534616.2528150668</v>
      </c>
      <c r="E137" s="5">
        <f t="shared" si="12"/>
        <v>1733334.3323528131</v>
      </c>
      <c r="F137" s="15">
        <f t="shared" si="13"/>
        <v>117.81629385905943</v>
      </c>
      <c r="G137">
        <f t="shared" si="14"/>
        <v>-9.4013561756706281</v>
      </c>
      <c r="H137">
        <f t="shared" si="15"/>
        <v>-52.58002269695848</v>
      </c>
      <c r="I137" s="15">
        <f t="shared" si="16"/>
        <v>55.83491498643032</v>
      </c>
      <c r="J137" s="5">
        <f xml:space="preserve"> 'INB Plot'!$C$16*($H$2 - I137)</f>
        <v>7848598.9625035282</v>
      </c>
      <c r="K137" s="5">
        <f xml:space="preserve"> 'INB Plot'!$C$17 + A137*'INB Plot'!$C$18</f>
        <v>2050000</v>
      </c>
      <c r="L137" s="5">
        <f t="shared" si="17"/>
        <v>5798598.9625035282</v>
      </c>
    </row>
    <row r="138" spans="1:12" x14ac:dyDescent="0.3">
      <c r="A138">
        <f>'INB Plot'!$C$28 + (ROW() - 52)*'INB Plot'!$C$29</f>
        <v>555</v>
      </c>
      <c r="B138">
        <f t="shared" si="9"/>
        <v>9.2458992857399233E-8</v>
      </c>
      <c r="C138">
        <f t="shared" si="10"/>
        <v>2.8776978417266188E-8</v>
      </c>
      <c r="D138" s="5">
        <f t="shared" si="11"/>
        <v>5519034.5629141238</v>
      </c>
      <c r="E138" s="5">
        <f t="shared" si="12"/>
        <v>1717746.7933928058</v>
      </c>
      <c r="F138" s="15">
        <f t="shared" si="13"/>
        <v>117.08643003325251</v>
      </c>
      <c r="G138">
        <f t="shared" si="14"/>
        <v>-8.6711681989907561</v>
      </c>
      <c r="H138">
        <f t="shared" si="15"/>
        <v>-52.896701027556361</v>
      </c>
      <c r="I138" s="15">
        <f t="shared" si="16"/>
        <v>55.518560806705395</v>
      </c>
      <c r="J138" s="5">
        <f xml:space="preserve"> 'INB Plot'!$C$16*($H$2 - I138)</f>
        <v>7896052.0894622672</v>
      </c>
      <c r="K138" s="5">
        <f xml:space="preserve"> 'INB Plot'!$C$17 + A138*'INB Plot'!$C$18</f>
        <v>2065000</v>
      </c>
      <c r="L138" s="5">
        <f t="shared" si="17"/>
        <v>5831052.0894622672</v>
      </c>
    </row>
    <row r="139" spans="1:12" x14ac:dyDescent="0.3">
      <c r="A139">
        <f>'INB Plot'!$C$28 + (ROW() - 52)*'INB Plot'!$C$29</f>
        <v>560</v>
      </c>
      <c r="B139">
        <f t="shared" si="9"/>
        <v>9.2202618099032444E-8</v>
      </c>
      <c r="C139">
        <f t="shared" si="10"/>
        <v>2.8520499108734404E-8</v>
      </c>
      <c r="D139" s="5">
        <f t="shared" si="11"/>
        <v>5503731.1174756978</v>
      </c>
      <c r="E139" s="5">
        <f t="shared" si="12"/>
        <v>1702437.1071771837</v>
      </c>
      <c r="F139" s="15">
        <f t="shared" si="13"/>
        <v>116.36554295788584</v>
      </c>
      <c r="G139">
        <f t="shared" si="14"/>
        <v>-7.94999488868973</v>
      </c>
      <c r="H139">
        <f t="shared" si="15"/>
        <v>-53.209955217478409</v>
      </c>
      <c r="I139" s="15">
        <f t="shared" si="16"/>
        <v>55.205592851717697</v>
      </c>
      <c r="J139" s="5">
        <f xml:space="preserve"> 'INB Plot'!$C$16*($H$2 - I139)</f>
        <v>7942997.2827104218</v>
      </c>
      <c r="K139" s="5">
        <f xml:space="preserve"> 'INB Plot'!$C$17 + A139*'INB Plot'!$C$18</f>
        <v>2080000</v>
      </c>
      <c r="L139" s="5">
        <f t="shared" si="17"/>
        <v>5862997.2827104218</v>
      </c>
    </row>
    <row r="140" spans="1:12" x14ac:dyDescent="0.3">
      <c r="A140">
        <f>'INB Plot'!$C$28 + (ROW() - 52)*'INB Plot'!$C$29</f>
        <v>565</v>
      </c>
      <c r="B140">
        <f t="shared" si="9"/>
        <v>9.1950780947008428E-8</v>
      </c>
      <c r="C140">
        <f t="shared" si="10"/>
        <v>2.8268551236749116E-8</v>
      </c>
      <c r="D140" s="5">
        <f t="shared" si="11"/>
        <v>5488698.5294786589</v>
      </c>
      <c r="E140" s="5">
        <f t="shared" si="12"/>
        <v>1687397.9101173144</v>
      </c>
      <c r="F140" s="15">
        <f t="shared" si="13"/>
        <v>115.65346830996263</v>
      </c>
      <c r="G140">
        <f t="shared" si="14"/>
        <v>-7.2376703306621835</v>
      </c>
      <c r="H140">
        <f t="shared" si="15"/>
        <v>-53.519836324841492</v>
      </c>
      <c r="I140" s="15">
        <f t="shared" si="16"/>
        <v>54.895961654458958</v>
      </c>
      <c r="J140" s="5">
        <f xml:space="preserve"> 'INB Plot'!$C$16*($H$2 - I140)</f>
        <v>7989441.9622992324</v>
      </c>
      <c r="K140" s="5">
        <f xml:space="preserve"> 'INB Plot'!$C$17 + A140*'INB Plot'!$C$18</f>
        <v>2095000</v>
      </c>
      <c r="L140" s="5">
        <f t="shared" si="17"/>
        <v>5894441.9622992324</v>
      </c>
    </row>
    <row r="141" spans="1:12" x14ac:dyDescent="0.3">
      <c r="A141">
        <f>'INB Plot'!$C$28 + (ROW() - 52)*'INB Plot'!$C$29</f>
        <v>570</v>
      </c>
      <c r="B141">
        <f t="shared" si="9"/>
        <v>9.170336199063396E-8</v>
      </c>
      <c r="C141">
        <f t="shared" si="10"/>
        <v>2.8021015761821365E-8</v>
      </c>
      <c r="D141" s="5">
        <f t="shared" si="11"/>
        <v>5473929.6710956041</v>
      </c>
      <c r="E141" s="5">
        <f t="shared" si="12"/>
        <v>1672622.0965436075</v>
      </c>
      <c r="F141" s="15">
        <f t="shared" si="13"/>
        <v>114.95004574326687</v>
      </c>
      <c r="G141">
        <f t="shared" si="14"/>
        <v>-6.5340326574887513</v>
      </c>
      <c r="H141">
        <f t="shared" si="15"/>
        <v>-53.826394544470105</v>
      </c>
      <c r="I141" s="15">
        <f t="shared" si="16"/>
        <v>54.589618541308013</v>
      </c>
      <c r="J141" s="5">
        <f xml:space="preserve"> 'INB Plot'!$C$16*($H$2 - I141)</f>
        <v>8035393.429271874</v>
      </c>
      <c r="K141" s="5">
        <f xml:space="preserve"> 'INB Plot'!$C$17 + A141*'INB Plot'!$C$18</f>
        <v>2110000</v>
      </c>
      <c r="L141" s="5">
        <f t="shared" si="17"/>
        <v>5925393.429271874</v>
      </c>
    </row>
    <row r="142" spans="1:12" x14ac:dyDescent="0.3">
      <c r="A142">
        <f>'INB Plot'!$C$28 + (ROW() - 52)*'INB Plot'!$C$29</f>
        <v>575</v>
      </c>
      <c r="B142">
        <f t="shared" si="9"/>
        <v>9.1460245972631219E-8</v>
      </c>
      <c r="C142">
        <f t="shared" si="10"/>
        <v>2.7777777777777777E-8</v>
      </c>
      <c r="D142" s="5">
        <f t="shared" si="11"/>
        <v>5459417.6624235585</v>
      </c>
      <c r="E142" s="5">
        <f t="shared" si="12"/>
        <v>1658102.807511111</v>
      </c>
      <c r="F142" s="15">
        <f t="shared" si="13"/>
        <v>114.2551187691965</v>
      </c>
      <c r="G142">
        <f t="shared" si="14"/>
        <v>-5.8389239258083308</v>
      </c>
      <c r="H142">
        <f t="shared" si="15"/>
        <v>-54.129679219175785</v>
      </c>
      <c r="I142" s="15">
        <f t="shared" si="16"/>
        <v>54.286515624212385</v>
      </c>
      <c r="J142" s="5">
        <f xml:space="preserve"> 'INB Plot'!$C$16*($H$2 - I142)</f>
        <v>8080858.8668362182</v>
      </c>
      <c r="K142" s="5">
        <f xml:space="preserve"> 'INB Plot'!$C$17 + A142*'INB Plot'!$C$18</f>
        <v>2125000</v>
      </c>
      <c r="L142" s="5">
        <f t="shared" si="17"/>
        <v>5955858.8668362182</v>
      </c>
    </row>
    <row r="143" spans="1:12" x14ac:dyDescent="0.3">
      <c r="A143">
        <f>'INB Plot'!$C$28 + (ROW() - 52)*'INB Plot'!$C$29</f>
        <v>580</v>
      </c>
      <c r="B143">
        <f t="shared" si="9"/>
        <v>9.1221321610111274E-8</v>
      </c>
      <c r="C143">
        <f t="shared" si="10"/>
        <v>2.7538726333907056E-8</v>
      </c>
      <c r="D143" s="5">
        <f t="shared" si="11"/>
        <v>5445155.8607975822</v>
      </c>
      <c r="E143" s="5">
        <f t="shared" si="12"/>
        <v>1643833.4201831324</v>
      </c>
      <c r="F143" s="15">
        <f t="shared" si="13"/>
        <v>113.56853464183466</v>
      </c>
      <c r="G143">
        <f t="shared" si="14"/>
        <v>-5.1521899981239585</v>
      </c>
      <c r="H143">
        <f t="shared" si="15"/>
        <v>-54.429738851306382</v>
      </c>
      <c r="I143" s="15">
        <f t="shared" si="16"/>
        <v>53.986605792404319</v>
      </c>
      <c r="J143" s="5">
        <f xml:space="preserve"> 'INB Plot'!$C$16*($H$2 - I143)</f>
        <v>8125845.3416074282</v>
      </c>
      <c r="K143" s="5">
        <f xml:space="preserve"> 'INB Plot'!$C$17 + A143*'INB Plot'!$C$18</f>
        <v>2140000</v>
      </c>
      <c r="L143" s="5">
        <f t="shared" si="17"/>
        <v>5985845.3416074282</v>
      </c>
    </row>
    <row r="144" spans="1:12" x14ac:dyDescent="0.3">
      <c r="A144">
        <f>'INB Plot'!$C$28 + (ROW() - 52)*'INB Plot'!$C$29</f>
        <v>585</v>
      </c>
      <c r="B144">
        <f t="shared" si="9"/>
        <v>9.0986481424728435E-8</v>
      </c>
      <c r="C144">
        <f t="shared" si="10"/>
        <v>2.7303754266211605E-8</v>
      </c>
      <c r="D144" s="5">
        <f t="shared" si="11"/>
        <v>5431137.850652392</v>
      </c>
      <c r="E144" s="5">
        <f t="shared" si="12"/>
        <v>1629807.5377583618</v>
      </c>
      <c r="F144" s="15">
        <f t="shared" si="13"/>
        <v>112.8901442470861</v>
      </c>
      <c r="G144">
        <f t="shared" si="14"/>
        <v>-4.4736804288550047</v>
      </c>
      <c r="H144">
        <f t="shared" si="15"/>
        <v>-54.726621114524477</v>
      </c>
      <c r="I144" s="15">
        <f t="shared" si="16"/>
        <v>53.689842703706617</v>
      </c>
      <c r="J144" s="5">
        <f xml:space="preserve"> 'INB Plot'!$C$16*($H$2 - I144)</f>
        <v>8170359.8049120838</v>
      </c>
      <c r="K144" s="5">
        <f xml:space="preserve"> 'INB Plot'!$C$17 + A144*'INB Plot'!$C$18</f>
        <v>2155000</v>
      </c>
      <c r="L144" s="5">
        <f t="shared" si="17"/>
        <v>6015359.8049120838</v>
      </c>
    </row>
    <row r="145" spans="1:12" x14ac:dyDescent="0.3">
      <c r="A145">
        <f>'INB Plot'!$C$28 + (ROW() - 52)*'INB Plot'!$C$29</f>
        <v>590</v>
      </c>
      <c r="B145">
        <f t="shared" si="9"/>
        <v>9.0755621581470725E-8</v>
      </c>
      <c r="C145">
        <f t="shared" si="10"/>
        <v>2.7072758037225043E-8</v>
      </c>
      <c r="D145" s="5">
        <f t="shared" si="11"/>
        <v>5417357.433899493</v>
      </c>
      <c r="E145" s="5">
        <f t="shared" si="12"/>
        <v>1616018.9799093064</v>
      </c>
      <c r="F145" s="15">
        <f t="shared" si="13"/>
        <v>112.21980199571242</v>
      </c>
      <c r="G145">
        <f t="shared" si="14"/>
        <v>-3.8032483544583329</v>
      </c>
      <c r="H145">
        <f t="shared" si="15"/>
        <v>-55.020372865766262</v>
      </c>
      <c r="I145" s="15">
        <f t="shared" si="16"/>
        <v>53.396180775487821</v>
      </c>
      <c r="J145" s="5">
        <f xml:space="preserve"> 'INB Plot'!$C$16*($H$2 - I145)</f>
        <v>8214409.0941449031</v>
      </c>
      <c r="K145" s="5">
        <f xml:space="preserve"> 'INB Plot'!$C$17 + A145*'INB Plot'!$C$18</f>
        <v>2170000</v>
      </c>
      <c r="L145" s="5">
        <f t="shared" si="17"/>
        <v>6044409.0941449031</v>
      </c>
    </row>
    <row r="146" spans="1:12" x14ac:dyDescent="0.3">
      <c r="A146">
        <f>'INB Plot'!$C$28 + (ROW() - 52)*'INB Plot'!$C$29</f>
        <v>595</v>
      </c>
      <c r="B146">
        <f t="shared" si="9"/>
        <v>9.0528641735578695E-8</v>
      </c>
      <c r="C146">
        <f t="shared" si="10"/>
        <v>2.6845637583892618E-8</v>
      </c>
      <c r="D146" s="5">
        <f t="shared" si="11"/>
        <v>5403808.6207895009</v>
      </c>
      <c r="E146" s="5">
        <f t="shared" si="12"/>
        <v>1602461.7737020135</v>
      </c>
      <c r="F146" s="15">
        <f t="shared" si="13"/>
        <v>111.55736572010885</v>
      </c>
      <c r="G146">
        <f t="shared" si="14"/>
        <v>-3.1407503874510212</v>
      </c>
      <c r="H146">
        <f t="shared" si="15"/>
        <v>-55.31104015734752</v>
      </c>
      <c r="I146" s="15">
        <f t="shared" si="16"/>
        <v>53.105575175310307</v>
      </c>
      <c r="J146" s="5">
        <f xml:space="preserve"> 'INB Plot'!$C$16*($H$2 - I146)</f>
        <v>8257999.9341715304</v>
      </c>
      <c r="K146" s="5">
        <f xml:space="preserve"> 'INB Plot'!$C$17 + A146*'INB Plot'!$C$18</f>
        <v>2185000</v>
      </c>
      <c r="L146" s="5">
        <f t="shared" si="17"/>
        <v>6072999.9341715304</v>
      </c>
    </row>
    <row r="147" spans="1:12" x14ac:dyDescent="0.3">
      <c r="A147">
        <f>'INB Plot'!$C$28 + (ROW() - 52)*'INB Plot'!$C$29</f>
        <v>600</v>
      </c>
      <c r="B147">
        <f t="shared" si="9"/>
        <v>9.0305444887118195E-8</v>
      </c>
      <c r="C147">
        <f t="shared" si="10"/>
        <v>2.6622296173044924E-8</v>
      </c>
      <c r="D147" s="5">
        <f t="shared" si="11"/>
        <v>5390485.6212313417</v>
      </c>
      <c r="E147" s="5">
        <f t="shared" si="12"/>
        <v>1589130.1449690515</v>
      </c>
      <c r="F147" s="15">
        <f t="shared" si="13"/>
        <v>110.90269657467155</v>
      </c>
      <c r="G147">
        <f t="shared" si="14"/>
        <v>-2.4860465141731538</v>
      </c>
      <c r="H147">
        <f t="shared" si="15"/>
        <v>-55.598668249176797</v>
      </c>
      <c r="I147" s="15">
        <f t="shared" si="16"/>
        <v>52.817981811321602</v>
      </c>
      <c r="J147" s="5">
        <f xml:space="preserve"> 'INB Plot'!$C$16*($H$2 - I147)</f>
        <v>8301138.938769836</v>
      </c>
      <c r="K147" s="5">
        <f xml:space="preserve"> 'INB Plot'!$C$17 + A147*'INB Plot'!$C$18</f>
        <v>2200000</v>
      </c>
      <c r="L147" s="5">
        <f t="shared" si="17"/>
        <v>6101138.938769836</v>
      </c>
    </row>
    <row r="148" spans="1:12" x14ac:dyDescent="0.3">
      <c r="A148">
        <f>'INB Plot'!$C$28 + (ROW() - 52)*'INB Plot'!$C$29</f>
        <v>605</v>
      </c>
      <c r="B148">
        <f t="shared" si="9"/>
        <v>9.0085937242764473E-8</v>
      </c>
      <c r="C148">
        <f t="shared" si="10"/>
        <v>2.6402640264026403E-8</v>
      </c>
      <c r="D148" s="5">
        <f t="shared" si="11"/>
        <v>5377382.8365419116</v>
      </c>
      <c r="E148" s="5">
        <f t="shared" si="12"/>
        <v>1576018.510109571</v>
      </c>
      <c r="F148" s="15">
        <f t="shared" si="13"/>
        <v>110.25565893961117</v>
      </c>
      <c r="G148">
        <f t="shared" si="14"/>
        <v>-1.8389999961382841</v>
      </c>
      <c r="H148">
        <f t="shared" si="15"/>
        <v>-55.883301621048247</v>
      </c>
      <c r="I148" s="15">
        <f t="shared" si="16"/>
        <v>52.533357322424635</v>
      </c>
      <c r="J148" s="5">
        <f xml:space="preserve"> 'INB Plot'!$C$16*($H$2 - I148)</f>
        <v>8343832.6121043805</v>
      </c>
      <c r="K148" s="5">
        <f xml:space="preserve"> 'INB Plot'!$C$17 + A148*'INB Plot'!$C$18</f>
        <v>2215000</v>
      </c>
      <c r="L148" s="5">
        <f t="shared" si="17"/>
        <v>6128832.6121043805</v>
      </c>
    </row>
    <row r="149" spans="1:12" x14ac:dyDescent="0.3">
      <c r="A149">
        <f>'INB Plot'!$C$28 + (ROW() - 52)*'INB Plot'!$C$29</f>
        <v>610</v>
      </c>
      <c r="B149">
        <f t="shared" si="9"/>
        <v>8.987002808438377E-8</v>
      </c>
      <c r="C149">
        <f t="shared" si="10"/>
        <v>2.6186579378068738E-8</v>
      </c>
      <c r="D149" s="5">
        <f t="shared" si="11"/>
        <v>5364494.8516014889</v>
      </c>
      <c r="E149" s="5">
        <f t="shared" si="12"/>
        <v>1563121.4682919802</v>
      </c>
      <c r="F149" s="15">
        <f t="shared" si="13"/>
        <v>109.61612032807538</v>
      </c>
      <c r="G149">
        <f t="shared" si="14"/>
        <v>-1.1994772748247442</v>
      </c>
      <c r="H149">
        <f t="shared" si="15"/>
        <v>-56.164983984980609</v>
      </c>
      <c r="I149" s="15">
        <f t="shared" si="16"/>
        <v>52.25165906827003</v>
      </c>
      <c r="J149" s="5">
        <f xml:space="preserve"> 'INB Plot'!$C$16*($H$2 - I149)</f>
        <v>8386087.350227572</v>
      </c>
      <c r="K149" s="5">
        <f xml:space="preserve"> 'INB Plot'!$C$17 + A149*'INB Plot'!$C$18</f>
        <v>2230000</v>
      </c>
      <c r="L149" s="5">
        <f t="shared" si="17"/>
        <v>6156087.350227572</v>
      </c>
    </row>
    <row r="150" spans="1:12" x14ac:dyDescent="0.3">
      <c r="A150">
        <f>'INB Plot'!$C$28 + (ROW() - 52)*'INB Plot'!$C$29</f>
        <v>615</v>
      </c>
      <c r="B150">
        <f t="shared" si="9"/>
        <v>8.9657629644025526E-8</v>
      </c>
      <c r="C150">
        <f t="shared" si="10"/>
        <v>2.5974025974025973E-8</v>
      </c>
      <c r="D150" s="5">
        <f t="shared" si="11"/>
        <v>5351816.4273918057</v>
      </c>
      <c r="E150" s="5">
        <f t="shared" si="12"/>
        <v>1550433.7940363635</v>
      </c>
      <c r="F150" s="15">
        <f t="shared" si="13"/>
        <v>108.98395129644967</v>
      </c>
      <c r="G150">
        <f t="shared" si="14"/>
        <v>-0.56734787976921552</v>
      </c>
      <c r="H150">
        <f t="shared" si="15"/>
        <v>-56.443758297582775</v>
      </c>
      <c r="I150" s="15">
        <f t="shared" si="16"/>
        <v>51.972845119097684</v>
      </c>
      <c r="J150" s="5">
        <f xml:space="preserve"> 'INB Plot'!$C$16*($H$2 - I150)</f>
        <v>8427909.4426034242</v>
      </c>
      <c r="K150" s="5">
        <f xml:space="preserve"> 'INB Plot'!$C$17 + A150*'INB Plot'!$C$18</f>
        <v>2245000</v>
      </c>
      <c r="L150" s="5">
        <f t="shared" si="17"/>
        <v>6182909.4426034242</v>
      </c>
    </row>
    <row r="151" spans="1:12" x14ac:dyDescent="0.3">
      <c r="A151">
        <f>'INB Plot'!$C$28 + (ROW() - 52)*'INB Plot'!$C$29</f>
        <v>620</v>
      </c>
      <c r="B151">
        <f t="shared" si="9"/>
        <v>8.9448656984963374E-8</v>
      </c>
      <c r="C151">
        <f t="shared" si="10"/>
        <v>2.576489533011272E-8</v>
      </c>
      <c r="D151" s="5">
        <f t="shared" si="11"/>
        <v>5339342.4938951805</v>
      </c>
      <c r="E151" s="5">
        <f t="shared" si="12"/>
        <v>1537950.4301552335</v>
      </c>
      <c r="F151" s="15">
        <f t="shared" si="13"/>
        <v>108.35902535771007</v>
      </c>
      <c r="G151">
        <f t="shared" si="14"/>
        <v>5.7515660170793126E-2</v>
      </c>
      <c r="H151">
        <f t="shared" si="15"/>
        <v>-56.719666772415763</v>
      </c>
      <c r="I151" s="15">
        <f t="shared" si="16"/>
        <v>51.696874245465096</v>
      </c>
      <c r="J151" s="5">
        <f xml:space="preserve"> 'INB Plot'!$C$16*($H$2 - I151)</f>
        <v>8469305.0736483112</v>
      </c>
      <c r="K151" s="5">
        <f xml:space="preserve"> 'INB Plot'!$C$17 + A151*'INB Plot'!$C$18</f>
        <v>2260000</v>
      </c>
      <c r="L151" s="5">
        <f t="shared" si="17"/>
        <v>6209305.0736483112</v>
      </c>
    </row>
    <row r="152" spans="1:12" x14ac:dyDescent="0.3">
      <c r="A152">
        <f>'INB Plot'!$C$28 + (ROW() - 52)*'INB Plot'!$C$29</f>
        <v>625</v>
      </c>
      <c r="B152" s="13">
        <f t="shared" si="9"/>
        <v>8.924302788844622E-8</v>
      </c>
      <c r="C152" s="13">
        <f t="shared" si="10"/>
        <v>2.5559105431309902E-8</v>
      </c>
      <c r="D152" s="16">
        <f t="shared" si="11"/>
        <v>5327068.1433345024</v>
      </c>
      <c r="E152" s="16">
        <f t="shared" si="12"/>
        <v>1525666.4810325878</v>
      </c>
      <c r="F152" s="17">
        <f t="shared" si="13"/>
        <v>107.74121889770836</v>
      </c>
      <c r="G152" s="13">
        <f t="shared" si="14"/>
        <v>0.67523790251141236</v>
      </c>
      <c r="H152" s="13">
        <f t="shared" si="15"/>
        <v>-56.992750892333987</v>
      </c>
      <c r="I152" s="17">
        <f t="shared" si="16"/>
        <v>51.42370590788579</v>
      </c>
      <c r="J152" s="16">
        <f xml:space="preserve"> 'INB Plot'!$C$16*($H$2 - I152)</f>
        <v>8510280.3242852073</v>
      </c>
      <c r="K152" s="16">
        <f xml:space="preserve"> 'INB Plot'!$C$17 + A152*'INB Plot'!$C$18</f>
        <v>2275000</v>
      </c>
      <c r="L152" s="16">
        <f t="shared" si="17"/>
        <v>6235280.3242852073</v>
      </c>
    </row>
    <row r="153" spans="1:12" x14ac:dyDescent="0.3">
      <c r="A153">
        <f>'INB Plot'!$C$28 + (ROW() - 52)*'INB Plot'!$C$29</f>
        <v>630</v>
      </c>
      <c r="B153">
        <f t="shared" si="9"/>
        <v>8.9040662745842025E-8</v>
      </c>
      <c r="C153">
        <f t="shared" si="10"/>
        <v>2.5356576862123614E-8</v>
      </c>
      <c r="D153" s="5">
        <f t="shared" si="11"/>
        <v>5314988.6237351038</v>
      </c>
      <c r="E153" s="5">
        <f t="shared" si="12"/>
        <v>1513577.2062225039</v>
      </c>
      <c r="F153" s="15">
        <f t="shared" si="13"/>
        <v>107.1304110942759</v>
      </c>
      <c r="G153">
        <f t="shared" si="14"/>
        <v>1.2859405739164345</v>
      </c>
      <c r="H153">
        <f t="shared" si="15"/>
        <v>-57.263051421786002</v>
      </c>
      <c r="I153" s="15">
        <f t="shared" si="16"/>
        <v>51.153300246406332</v>
      </c>
      <c r="J153" s="5">
        <f xml:space="preserve"> 'INB Plot'!$C$16*($H$2 - I153)</f>
        <v>8550841.173507126</v>
      </c>
      <c r="K153" s="5">
        <f xml:space="preserve"> 'INB Plot'!$C$17 + A153*'INB Plot'!$C$18</f>
        <v>2290000</v>
      </c>
      <c r="L153" s="5">
        <f t="shared" si="17"/>
        <v>6260841.173507126</v>
      </c>
    </row>
    <row r="154" spans="1:12" x14ac:dyDescent="0.3">
      <c r="A154">
        <f>'INB Plot'!$C$28 + (ROW() - 52)*'INB Plot'!$C$29</f>
        <v>635</v>
      </c>
      <c r="B154">
        <f t="shared" si="9"/>
        <v>8.8841484455877278E-8</v>
      </c>
      <c r="C154">
        <f t="shared" si="10"/>
        <v>2.5157232704402515E-8</v>
      </c>
      <c r="D154" s="5">
        <f t="shared" si="11"/>
        <v>5303099.3327908143</v>
      </c>
      <c r="E154" s="5">
        <f t="shared" si="12"/>
        <v>1501678.0143496855</v>
      </c>
      <c r="F154" s="15">
        <f t="shared" si="13"/>
        <v>106.52648383903508</v>
      </c>
      <c r="G154">
        <f t="shared" si="14"/>
        <v>1.889742650164294</v>
      </c>
      <c r="H154">
        <f t="shared" si="15"/>
        <v>-57.53060841905787</v>
      </c>
      <c r="I154" s="15">
        <f t="shared" si="16"/>
        <v>50.885618070141504</v>
      </c>
      <c r="J154" s="5">
        <f xml:space="preserve"> 'INB Plot'!$C$16*($H$2 - I154)</f>
        <v>8590993.4999468513</v>
      </c>
      <c r="K154" s="5">
        <f xml:space="preserve"> 'INB Plot'!$C$17 + A154*'INB Plot'!$C$18</f>
        <v>2305000</v>
      </c>
      <c r="L154" s="5">
        <f t="shared" si="17"/>
        <v>6285993.4999468513</v>
      </c>
    </row>
    <row r="155" spans="1:12" x14ac:dyDescent="0.3">
      <c r="A155">
        <f>'INB Plot'!$C$28 + (ROW() - 52)*'INB Plot'!$C$29</f>
        <v>640</v>
      </c>
      <c r="B155">
        <f t="shared" si="9"/>
        <v>8.8645418326693228E-8</v>
      </c>
      <c r="C155">
        <f t="shared" si="10"/>
        <v>2.4960998439937597E-8</v>
      </c>
      <c r="D155" s="5">
        <f t="shared" si="11"/>
        <v>5291395.8120175302</v>
      </c>
      <c r="E155" s="5">
        <f t="shared" si="12"/>
        <v>1489964.4572954758</v>
      </c>
      <c r="F155" s="15">
        <f t="shared" si="13"/>
        <v>105.92932166181535</v>
      </c>
      <c r="G155">
        <f t="shared" si="14"/>
        <v>2.4867604334206135</v>
      </c>
      <c r="H155">
        <f t="shared" si="15"/>
        <v>-57.795461248443814</v>
      </c>
      <c r="I155" s="15">
        <f t="shared" si="16"/>
        <v>50.62062084679215</v>
      </c>
      <c r="J155" s="5">
        <f xml:space="preserve"> 'INB Plot'!$C$16*($H$2 - I155)</f>
        <v>8630743.0834492538</v>
      </c>
      <c r="K155" s="5">
        <f xml:space="preserve"> 'INB Plot'!$C$17 + A155*'INB Plot'!$C$18</f>
        <v>2320000</v>
      </c>
      <c r="L155" s="5">
        <f t="shared" si="17"/>
        <v>6310743.0834492538</v>
      </c>
    </row>
    <row r="156" spans="1:12" x14ac:dyDescent="0.3">
      <c r="A156">
        <f>'INB Plot'!$C$28 + (ROW() - 52)*'INB Plot'!$C$29</f>
        <v>645</v>
      </c>
      <c r="B156">
        <f t="shared" si="9"/>
        <v>8.8452391982457772E-8</v>
      </c>
      <c r="C156">
        <f t="shared" si="10"/>
        <v>2.4767801857585138E-8</v>
      </c>
      <c r="D156" s="5">
        <f t="shared" si="11"/>
        <v>5279873.7411787147</v>
      </c>
      <c r="E156" s="5">
        <f t="shared" si="12"/>
        <v>1478432.2246538699</v>
      </c>
      <c r="F156" s="15">
        <f t="shared" si="13"/>
        <v>105.33881165757268</v>
      </c>
      <c r="G156">
        <f t="shared" si="14"/>
        <v>3.0771076269198261</v>
      </c>
      <c r="H156">
        <f t="shared" si="15"/>
        <v>-58.057648592329031</v>
      </c>
      <c r="I156" s="15">
        <f t="shared" si="16"/>
        <v>50.358270692163472</v>
      </c>
      <c r="J156" s="5">
        <f xml:space="preserve"> 'INB Plot'!$C$16*($H$2 - I156)</f>
        <v>8670095.6066435557</v>
      </c>
      <c r="K156" s="5">
        <f xml:space="preserve"> 'INB Plot'!$C$17 + A156*'INB Plot'!$C$18</f>
        <v>2335000</v>
      </c>
      <c r="L156" s="5">
        <f t="shared" si="17"/>
        <v>6335095.6066435557</v>
      </c>
    </row>
    <row r="157" spans="1:12" x14ac:dyDescent="0.3">
      <c r="A157">
        <f>'INB Plot'!$C$28 + (ROW() - 52)*'INB Plot'!$C$29</f>
        <v>650</v>
      </c>
      <c r="B157">
        <f t="shared" si="9"/>
        <v>8.8262335274287464E-8</v>
      </c>
      <c r="C157">
        <f t="shared" si="10"/>
        <v>2.4577572964669739E-8</v>
      </c>
      <c r="D157" s="5">
        <f t="shared" si="11"/>
        <v>5268528.932968189</v>
      </c>
      <c r="E157" s="5">
        <f t="shared" si="12"/>
        <v>1467077.1384430109</v>
      </c>
      <c r="F157" s="15">
        <f t="shared" si="13"/>
        <v>104.75484341571695</v>
      </c>
      <c r="G157">
        <f t="shared" si="14"/>
        <v>3.6608954071580229</v>
      </c>
      <c r="H157">
        <f t="shared" si="15"/>
        <v>-58.317208463175888</v>
      </c>
      <c r="I157" s="17">
        <f t="shared" si="16"/>
        <v>50.098530359699083</v>
      </c>
      <c r="J157" s="16">
        <f xml:space="preserve"> 'INB Plot'!$C$16*($H$2 - I157)</f>
        <v>8709056.6565132141</v>
      </c>
      <c r="K157" s="16">
        <f xml:space="preserve"> 'INB Plot'!$C$17 + A157*'INB Plot'!$C$18</f>
        <v>2350000</v>
      </c>
      <c r="L157" s="16">
        <f t="shared" si="17"/>
        <v>6359056.6565132141</v>
      </c>
    </row>
    <row r="158" spans="1:12" x14ac:dyDescent="0.3">
      <c r="A158">
        <f>'INB Plot'!$C$28 + (ROW() - 52)*'INB Plot'!$C$29</f>
        <v>655</v>
      </c>
      <c r="B158">
        <f t="shared" si="9"/>
        <v>8.8075180195249542E-8</v>
      </c>
      <c r="C158">
        <f t="shared" si="10"/>
        <v>2.4390243902439023E-8</v>
      </c>
      <c r="D158" s="5">
        <f t="shared" si="11"/>
        <v>5257357.32793645</v>
      </c>
      <c r="E158" s="5">
        <f t="shared" si="12"/>
        <v>1455895.1480585365</v>
      </c>
      <c r="F158" s="15">
        <f t="shared" si="13"/>
        <v>104.17730895175566</v>
      </c>
      <c r="G158">
        <f t="shared" si="14"/>
        <v>4.2382324936918394</v>
      </c>
      <c r="H158">
        <f t="shared" si="15"/>
        <v>-58.574178215399655</v>
      </c>
      <c r="I158" s="15">
        <f t="shared" si="16"/>
        <v>49.841363230047847</v>
      </c>
      <c r="J158" s="5">
        <f xml:space="preserve"> 'INB Plot'!$C$16*($H$2 - I158)</f>
        <v>8747631.7259608991</v>
      </c>
      <c r="K158" s="5">
        <f xml:space="preserve"> 'INB Plot'!$C$17 + A158*'INB Plot'!$C$18</f>
        <v>2365000</v>
      </c>
      <c r="L158" s="5">
        <f t="shared" si="17"/>
        <v>6382631.7259608991</v>
      </c>
    </row>
    <row r="159" spans="1:12" x14ac:dyDescent="0.3">
      <c r="A159">
        <f>'INB Plot'!$C$28 + (ROW() - 52)*'INB Plot'!$C$29</f>
        <v>660</v>
      </c>
      <c r="B159">
        <f t="shared" si="9"/>
        <v>8.7890860799227332E-8</v>
      </c>
      <c r="C159">
        <f t="shared" si="10"/>
        <v>2.4205748865355521E-8</v>
      </c>
      <c r="D159" s="5">
        <f t="shared" si="11"/>
        <v>5246354.9896476157</v>
      </c>
      <c r="E159" s="5">
        <f t="shared" si="12"/>
        <v>1444882.3254559757</v>
      </c>
      <c r="F159" s="15">
        <f t="shared" si="13"/>
        <v>103.6061026411665</v>
      </c>
      <c r="G159">
        <f t="shared" si="14"/>
        <v>4.8092252166374578</v>
      </c>
      <c r="H159">
        <f t="shared" si="15"/>
        <v>-58.828594557125513</v>
      </c>
      <c r="I159" s="15">
        <f t="shared" si="16"/>
        <v>49.586733300678446</v>
      </c>
      <c r="J159" s="5">
        <f xml:space="preserve"> 'INB Plot'!$C$16*($H$2 - I159)</f>
        <v>8785826.2153663095</v>
      </c>
      <c r="K159" s="5">
        <f xml:space="preserve"> 'INB Plot'!$C$17 + A159*'INB Plot'!$C$18</f>
        <v>2380000</v>
      </c>
      <c r="L159" s="5">
        <f t="shared" si="17"/>
        <v>6405826.2153663095</v>
      </c>
    </row>
    <row r="160" spans="1:12" x14ac:dyDescent="0.3">
      <c r="A160">
        <f>'INB Plot'!$C$28 + (ROW() - 52)*'INB Plot'!$C$29</f>
        <v>665</v>
      </c>
      <c r="B160">
        <f t="shared" si="9"/>
        <v>8.7709313123446071E-8</v>
      </c>
      <c r="C160">
        <f t="shared" si="10"/>
        <v>2.4024024024024023E-8</v>
      </c>
      <c r="D160" s="5">
        <f t="shared" si="11"/>
        <v>5235518.1000548545</v>
      </c>
      <c r="E160" s="5">
        <f t="shared" si="12"/>
        <v>1434034.86055015</v>
      </c>
      <c r="F160" s="15">
        <f t="shared" si="13"/>
        <v>103.04112115541415</v>
      </c>
      <c r="G160">
        <f t="shared" si="14"/>
        <v>5.3739775819551596</v>
      </c>
      <c r="H160">
        <f t="shared" si="15"/>
        <v>-59.080493561819907</v>
      </c>
      <c r="I160" s="15">
        <f t="shared" si="16"/>
        <v>49.334605175549399</v>
      </c>
      <c r="J160" s="5">
        <f xml:space="preserve"> 'INB Plot'!$C$16*($H$2 - I160)</f>
        <v>8823645.4341356661</v>
      </c>
      <c r="K160" s="5">
        <f xml:space="preserve"> 'INB Plot'!$C$17 + A160*'INB Plot'!$C$18</f>
        <v>2395000</v>
      </c>
      <c r="L160" s="5">
        <f t="shared" si="17"/>
        <v>6428645.4341356661</v>
      </c>
    </row>
    <row r="161" spans="1:12" x14ac:dyDescent="0.3">
      <c r="A161">
        <f>'INB Plot'!$C$28 + (ROW() - 52)*'INB Plot'!$C$29</f>
        <v>670</v>
      </c>
      <c r="B161">
        <f t="shared" si="9"/>
        <v>8.7530475114467509E-8</v>
      </c>
      <c r="C161">
        <f t="shared" si="10"/>
        <v>2.384500745156483E-8</v>
      </c>
      <c r="D161" s="5">
        <f t="shared" si="11"/>
        <v>5224842.9550828803</v>
      </c>
      <c r="E161" s="5">
        <f t="shared" si="12"/>
        <v>1423349.0568202683</v>
      </c>
      <c r="F161" s="15">
        <f t="shared" si="13"/>
        <v>102.48226340003173</v>
      </c>
      <c r="G161">
        <f t="shared" si="14"/>
        <v>5.9325913346064567</v>
      </c>
      <c r="H161">
        <f t="shared" si="15"/>
        <v>-59.329910679785542</v>
      </c>
      <c r="I161" s="15">
        <f t="shared" si="16"/>
        <v>49.084944054852642</v>
      </c>
      <c r="J161" s="5">
        <f xml:space="preserve"> 'INB Plot'!$C$16*($H$2 - I161)</f>
        <v>8861094.6022401806</v>
      </c>
      <c r="K161" s="5">
        <f xml:space="preserve"> 'INB Plot'!$C$17 + A161*'INB Plot'!$C$18</f>
        <v>2410000</v>
      </c>
      <c r="L161" s="5">
        <f t="shared" si="17"/>
        <v>6451094.6022401806</v>
      </c>
    </row>
    <row r="162" spans="1:12" x14ac:dyDescent="0.3">
      <c r="A162">
        <f>'INB Plot'!$C$28 + (ROW() - 52)*'INB Plot'!$C$29</f>
        <v>675</v>
      </c>
      <c r="B162">
        <f t="shared" si="9"/>
        <v>8.7354286557473802E-8</v>
      </c>
      <c r="C162">
        <f t="shared" si="10"/>
        <v>2.366863905325444E-8</v>
      </c>
      <c r="D162" s="5">
        <f t="shared" si="11"/>
        <v>5214325.9604067877</v>
      </c>
      <c r="E162" s="5">
        <f t="shared" si="12"/>
        <v>1412821.3271100593</v>
      </c>
      <c r="F162" s="15">
        <f t="shared" si="13"/>
        <v>101.92943045468951</v>
      </c>
      <c r="G162">
        <f t="shared" si="14"/>
        <v>6.4851660196615057</v>
      </c>
      <c r="H162">
        <f t="shared" si="15"/>
        <v>-59.576880749517329</v>
      </c>
      <c r="I162" s="15">
        <f t="shared" si="16"/>
        <v>48.837715724833686</v>
      </c>
      <c r="J162" s="5">
        <f xml:space="preserve"> 'INB Plot'!$C$16*($H$2 - I162)</f>
        <v>8898178.8517430238</v>
      </c>
      <c r="K162" s="5">
        <f xml:space="preserve"> 'INB Plot'!$C$17 + A162*'INB Plot'!$C$18</f>
        <v>2425000</v>
      </c>
      <c r="L162" s="5">
        <f t="shared" si="17"/>
        <v>6473178.8517430238</v>
      </c>
    </row>
    <row r="163" spans="1:12" x14ac:dyDescent="0.3">
      <c r="A163">
        <f>'INB Plot'!$C$28 + (ROW() - 52)*'INB Plot'!$C$29</f>
        <v>680</v>
      </c>
      <c r="B163">
        <f t="shared" si="9"/>
        <v>8.7180689008671197E-8</v>
      </c>
      <c r="C163">
        <f t="shared" si="10"/>
        <v>2.3494860499265784E-8</v>
      </c>
      <c r="D163" s="5">
        <f t="shared" si="11"/>
        <v>5203963.627417108</v>
      </c>
      <c r="E163" s="5">
        <f t="shared" si="12"/>
        <v>1402448.189612922</v>
      </c>
      <c r="F163" s="15">
        <f t="shared" si="13"/>
        <v>101.38252551517708</v>
      </c>
      <c r="G163">
        <f t="shared" si="14"/>
        <v>7.0317990414363294</v>
      </c>
      <c r="H163">
        <f t="shared" si="15"/>
        <v>-59.821438008911542</v>
      </c>
      <c r="I163" s="15">
        <f t="shared" si="16"/>
        <v>48.592886547701866</v>
      </c>
      <c r="J163" s="5">
        <f xml:space="preserve"> 'INB Plot'!$C$16*($H$2 - I163)</f>
        <v>8934903.228312796</v>
      </c>
      <c r="K163" s="5">
        <f xml:space="preserve"> 'INB Plot'!$C$17 + A163*'INB Plot'!$C$18</f>
        <v>2440000</v>
      </c>
      <c r="L163" s="5">
        <f t="shared" si="17"/>
        <v>6494903.228312796</v>
      </c>
    </row>
    <row r="164" spans="1:12" x14ac:dyDescent="0.3">
      <c r="A164">
        <f>'INB Plot'!$C$28 + (ROW() - 52)*'INB Plot'!$C$29</f>
        <v>685</v>
      </c>
      <c r="B164">
        <f t="shared" si="9"/>
        <v>8.7009625730654021E-8</v>
      </c>
      <c r="C164">
        <f t="shared" si="10"/>
        <v>2.3323615160349856E-8</v>
      </c>
      <c r="D164" s="5">
        <f t="shared" si="11"/>
        <v>5193752.5693615843</v>
      </c>
      <c r="E164" s="5">
        <f t="shared" si="12"/>
        <v>1392226.2640326531</v>
      </c>
      <c r="F164" s="15">
        <f t="shared" si="13"/>
        <v>100.84145383722873</v>
      </c>
      <c r="G164">
        <f t="shared" si="14"/>
        <v>7.5725857207323202</v>
      </c>
      <c r="H164">
        <f t="shared" si="15"/>
        <v>-60.063616106323508</v>
      </c>
      <c r="I164" s="15">
        <f t="shared" si="16"/>
        <v>48.350423451637539</v>
      </c>
      <c r="J164" s="5">
        <f xml:space="preserve"> 'INB Plot'!$C$16*($H$2 - I164)</f>
        <v>8971272.6927224454</v>
      </c>
      <c r="K164" s="5">
        <f xml:space="preserve"> 'INB Plot'!$C$17 + A164*'INB Plot'!$C$18</f>
        <v>2455000</v>
      </c>
      <c r="L164" s="5">
        <f t="shared" si="17"/>
        <v>6516272.6927224454</v>
      </c>
    </row>
    <row r="165" spans="1:12" x14ac:dyDescent="0.3">
      <c r="A165">
        <f>'INB Plot'!$C$28 + (ROW() - 52)*'INB Plot'!$C$29</f>
        <v>690</v>
      </c>
      <c r="B165">
        <f t="shared" si="9"/>
        <v>8.6841041630579137E-8</v>
      </c>
      <c r="C165">
        <f t="shared" si="10"/>
        <v>2.3154848046309696E-8</v>
      </c>
      <c r="D165" s="5">
        <f t="shared" si="11"/>
        <v>5183689.4976546913</v>
      </c>
      <c r="E165" s="5">
        <f t="shared" si="12"/>
        <v>1382152.2679108537</v>
      </c>
      <c r="F165" s="15">
        <f t="shared" si="13"/>
        <v>100.30612268212367</v>
      </c>
      <c r="G165">
        <f t="shared" si="14"/>
        <v>8.1076193502485694</v>
      </c>
      <c r="H165">
        <f t="shared" si="15"/>
        <v>-60.303448111472932</v>
      </c>
      <c r="I165" s="15">
        <f t="shared" si="16"/>
        <v>48.110293920899309</v>
      </c>
      <c r="J165" s="5">
        <f xml:space="preserve"> 'INB Plot'!$C$16*($H$2 - I165)</f>
        <v>9007292.1223331802</v>
      </c>
      <c r="K165" s="5">
        <f xml:space="preserve"> 'INB Plot'!$C$17 + A165*'INB Plot'!$C$18</f>
        <v>2470000</v>
      </c>
      <c r="L165" s="5">
        <f t="shared" si="17"/>
        <v>6537292.1223331802</v>
      </c>
    </row>
    <row r="166" spans="1:12" x14ac:dyDescent="0.3">
      <c r="A166">
        <f>'INB Plot'!$C$28 + (ROW() - 52)*'INB Plot'!$C$29</f>
        <v>695</v>
      </c>
      <c r="B166">
        <f t="shared" si="9"/>
        <v>8.6674883201008912E-8</v>
      </c>
      <c r="C166">
        <f t="shared" si="10"/>
        <v>2.2988505747126436E-8</v>
      </c>
      <c r="D166" s="5">
        <f t="shared" si="11"/>
        <v>5173771.2183464589</v>
      </c>
      <c r="E166" s="5">
        <f t="shared" si="12"/>
        <v>1372223.0131126437</v>
      </c>
      <c r="F166" s="15">
        <f t="shared" si="13"/>
        <v>99.776441263997427</v>
      </c>
      <c r="G166">
        <f t="shared" si="14"/>
        <v>8.6369912482355744</v>
      </c>
      <c r="H166">
        <f t="shared" si="15"/>
        <v>-60.540966526188413</v>
      </c>
      <c r="I166" s="15">
        <f t="shared" si="16"/>
        <v>47.872465986044588</v>
      </c>
      <c r="J166" s="5">
        <f xml:space="preserve"> 'INB Plot'!$C$16*($H$2 - I166)</f>
        <v>9042966.3125613872</v>
      </c>
      <c r="K166" s="5">
        <f xml:space="preserve"> 'INB Plot'!$C$17 + A166*'INB Plot'!$C$18</f>
        <v>2485000</v>
      </c>
      <c r="L166" s="5">
        <f t="shared" si="17"/>
        <v>6557966.3125613872</v>
      </c>
    </row>
    <row r="167" spans="1:12" x14ac:dyDescent="0.3">
      <c r="A167">
        <f>'INB Plot'!$C$28 + (ROW() - 52)*'INB Plot'!$C$29</f>
        <v>700</v>
      </c>
      <c r="B167">
        <f t="shared" si="9"/>
        <v>8.6511098463289697E-8</v>
      </c>
      <c r="C167">
        <f t="shared" si="10"/>
        <v>2.2824536376604849E-8</v>
      </c>
      <c r="D167" s="5">
        <f t="shared" si="11"/>
        <v>5163994.6287426297</v>
      </c>
      <c r="E167" s="5">
        <f t="shared" si="12"/>
        <v>1362435.4024627674</v>
      </c>
      <c r="F167" s="15">
        <f t="shared" si="13"/>
        <v>99.252320698800418</v>
      </c>
      <c r="G167">
        <f t="shared" si="14"/>
        <v>9.160790810454273</v>
      </c>
      <c r="H167">
        <f t="shared" si="15"/>
        <v>-60.776203294992911</v>
      </c>
      <c r="I167" s="15">
        <f t="shared" si="16"/>
        <v>47.63690821426178</v>
      </c>
      <c r="J167" s="5">
        <f xml:space="preserve"> 'INB Plot'!$C$16*($H$2 - I167)</f>
        <v>9078299.9783288091</v>
      </c>
      <c r="K167" s="5">
        <f xml:space="preserve"> 'INB Plot'!$C$17 + A167*'INB Plot'!$C$18</f>
        <v>2500000</v>
      </c>
      <c r="L167" s="5">
        <f t="shared" si="17"/>
        <v>6578299.9783288091</v>
      </c>
    </row>
    <row r="168" spans="1:12" x14ac:dyDescent="0.3">
      <c r="A168">
        <f>'INB Plot'!$C$28 + (ROW() - 52)*'INB Plot'!$C$29</f>
        <v>705</v>
      </c>
      <c r="B168">
        <f t="shared" si="9"/>
        <v>8.6349636913339552E-8</v>
      </c>
      <c r="C168">
        <f t="shared" si="10"/>
        <v>2.2662889518413598E-8</v>
      </c>
      <c r="D168" s="5">
        <f t="shared" si="11"/>
        <v>5154356.7141686417</v>
      </c>
      <c r="E168" s="5">
        <f t="shared" si="12"/>
        <v>1352786.4265246459</v>
      </c>
      <c r="F168" s="15">
        <f t="shared" si="13"/>
        <v>98.733673954846111</v>
      </c>
      <c r="G168">
        <f t="shared" si="14"/>
        <v>9.6791055605031602</v>
      </c>
      <c r="H168">
        <f t="shared" si="15"/>
        <v>-61.009189815526014</v>
      </c>
      <c r="I168" s="15">
        <f t="shared" si="16"/>
        <v>47.403589699823257</v>
      </c>
      <c r="J168" s="5">
        <f xml:space="preserve"> 'INB Plot'!$C$16*($H$2 - I168)</f>
        <v>9113297.7554945871</v>
      </c>
      <c r="K168" s="5">
        <f xml:space="preserve"> 'INB Plot'!$C$17 + A168*'INB Plot'!$C$18</f>
        <v>2515000</v>
      </c>
      <c r="L168" s="5">
        <f t="shared" si="17"/>
        <v>6598297.7554945871</v>
      </c>
    </row>
    <row r="169" spans="1:12" x14ac:dyDescent="0.3">
      <c r="A169">
        <f>'INB Plot'!$C$28 + (ROW() - 52)*'INB Plot'!$C$29</f>
        <v>710</v>
      </c>
      <c r="B169">
        <f t="shared" si="9"/>
        <v>8.619044946972672E-8</v>
      </c>
      <c r="C169">
        <f t="shared" si="10"/>
        <v>2.250351617440225E-8</v>
      </c>
      <c r="D169" s="5">
        <f t="shared" si="11"/>
        <v>5144854.544870344</v>
      </c>
      <c r="E169" s="5">
        <f t="shared" si="12"/>
        <v>1343273.1605153305</v>
      </c>
      <c r="F169" s="15">
        <f t="shared" si="13"/>
        <v>98.220415804889896</v>
      </c>
      <c r="G169">
        <f t="shared" si="14"/>
        <v>10.19202119857232</v>
      </c>
      <c r="H169">
        <f t="shared" si="15"/>
        <v>-61.239956948802217</v>
      </c>
      <c r="I169" s="15">
        <f t="shared" si="16"/>
        <v>47.172480054659999</v>
      </c>
      <c r="J169" s="5">
        <f xml:space="preserve"> 'INB Plot'!$C$16*($H$2 - I169)</f>
        <v>9147964.2022690754</v>
      </c>
      <c r="K169" s="5">
        <f xml:space="preserve"> 'INB Plot'!$C$17 + A169*'INB Plot'!$C$18</f>
        <v>2530000</v>
      </c>
      <c r="L169" s="5">
        <f t="shared" si="17"/>
        <v>6617964.2022690754</v>
      </c>
    </row>
    <row r="170" spans="1:12" x14ac:dyDescent="0.3">
      <c r="A170">
        <f>'INB Plot'!$C$28 + (ROW() - 52)*'INB Plot'!$C$29</f>
        <v>715</v>
      </c>
      <c r="B170">
        <f t="shared" si="9"/>
        <v>8.6033488423926673E-8</v>
      </c>
      <c r="C170">
        <f t="shared" si="10"/>
        <v>2.2346368715083798E-8</v>
      </c>
      <c r="D170" s="5">
        <f t="shared" si="11"/>
        <v>5135485.2730447501</v>
      </c>
      <c r="E170" s="5">
        <f t="shared" si="12"/>
        <v>1333892.7613497206</v>
      </c>
      <c r="F170" s="15">
        <f t="shared" si="13"/>
        <v>97.712462779684785</v>
      </c>
      <c r="G170">
        <f t="shared" si="14"/>
        <v>10.699621648682239</v>
      </c>
      <c r="H170">
        <f t="shared" si="15"/>
        <v>-61.46853502930162</v>
      </c>
      <c r="I170" s="15">
        <f t="shared" si="16"/>
        <v>46.943549399065404</v>
      </c>
      <c r="J170" s="5">
        <f xml:space="preserve"> 'INB Plot'!$C$16*($H$2 - I170)</f>
        <v>9182303.8006082661</v>
      </c>
      <c r="K170" s="5">
        <f xml:space="preserve"> 'INB Plot'!$C$17 + A170*'INB Plot'!$C$18</f>
        <v>2545000</v>
      </c>
      <c r="L170" s="5">
        <f t="shared" si="17"/>
        <v>6637303.8006082661</v>
      </c>
    </row>
    <row r="171" spans="1:12" x14ac:dyDescent="0.3">
      <c r="A171">
        <f>'INB Plot'!$C$28 + (ROW() - 52)*'INB Plot'!$C$29</f>
        <v>720</v>
      </c>
      <c r="B171">
        <f t="shared" si="9"/>
        <v>8.5878707392651619E-8</v>
      </c>
      <c r="C171">
        <f t="shared" si="10"/>
        <v>2.219140083217753E-8</v>
      </c>
      <c r="D171" s="5">
        <f t="shared" si="11"/>
        <v>5126246.1299945107</v>
      </c>
      <c r="E171" s="5">
        <f t="shared" si="12"/>
        <v>1324642.464807767</v>
      </c>
      <c r="F171" s="15">
        <f t="shared" si="13"/>
        <v>97.209733122960913</v>
      </c>
      <c r="G171">
        <f t="shared" si="14"/>
        <v>11.20198910446112</v>
      </c>
      <c r="H171">
        <f t="shared" si="15"/>
        <v>-61.694953874897379</v>
      </c>
      <c r="I171" s="15">
        <f t="shared" si="16"/>
        <v>46.716768352524653</v>
      </c>
      <c r="J171" s="5">
        <f xml:space="preserve"> 'INB Plot'!$C$16*($H$2 - I171)</f>
        <v>9216320.9575893786</v>
      </c>
      <c r="K171" s="5">
        <f xml:space="preserve"> 'INB Plot'!$C$17 + A171*'INB Plot'!$C$18</f>
        <v>2560000</v>
      </c>
      <c r="L171" s="5">
        <f t="shared" si="17"/>
        <v>6656320.9575893786</v>
      </c>
    </row>
    <row r="172" spans="1:12" x14ac:dyDescent="0.3">
      <c r="A172">
        <f>'INB Plot'!$C$28 + (ROW() - 52)*'INB Plot'!$C$29</f>
        <v>725</v>
      </c>
      <c r="B172">
        <f t="shared" si="9"/>
        <v>8.5726061272152764E-8</v>
      </c>
      <c r="C172">
        <f t="shared" si="10"/>
        <v>2.2038567493112946E-8</v>
      </c>
      <c r="D172" s="5">
        <f t="shared" si="11"/>
        <v>5117134.4234001376</v>
      </c>
      <c r="E172" s="5">
        <f t="shared" si="12"/>
        <v>1315519.5828187326</v>
      </c>
      <c r="F172" s="15">
        <f t="shared" si="13"/>
        <v>96.712146747778363</v>
      </c>
      <c r="G172">
        <f t="shared" si="14"/>
        <v>11.699204073514068</v>
      </c>
      <c r="H172">
        <f t="shared" si="15"/>
        <v>-61.919242796613077</v>
      </c>
      <c r="I172" s="15">
        <f t="shared" si="16"/>
        <v>46.492108024679354</v>
      </c>
      <c r="J172" s="5">
        <f xml:space="preserve"> 'INB Plot'!$C$16*($H$2 - I172)</f>
        <v>9250020.0067661721</v>
      </c>
      <c r="K172" s="5">
        <f xml:space="preserve"> 'INB Plot'!$C$17 + A172*'INB Plot'!$C$18</f>
        <v>2575000</v>
      </c>
      <c r="L172" s="5">
        <f t="shared" si="17"/>
        <v>6675020.0067661721</v>
      </c>
    </row>
    <row r="173" spans="1:12" x14ac:dyDescent="0.3">
      <c r="A173">
        <f>'INB Plot'!$C$28 + (ROW() - 52)*'INB Plot'!$C$29</f>
        <v>730</v>
      </c>
      <c r="B173">
        <f t="shared" si="9"/>
        <v>8.5575506194400486E-8</v>
      </c>
      <c r="C173">
        <f t="shared" si="10"/>
        <v>2.1887824897400822E-8</v>
      </c>
      <c r="D173" s="5">
        <f t="shared" si="11"/>
        <v>5108147.5347043173</v>
      </c>
      <c r="E173" s="5">
        <f t="shared" si="12"/>
        <v>1306521.5008569085</v>
      </c>
      <c r="F173" s="15">
        <f t="shared" si="13"/>
        <v>96.219625194205165</v>
      </c>
      <c r="G173">
        <f t="shared" si="14"/>
        <v>12.191345420433834</v>
      </c>
      <c r="H173">
        <f t="shared" si="15"/>
        <v>-62.14143060821587</v>
      </c>
      <c r="I173" s="15">
        <f t="shared" si="16"/>
        <v>46.269540006423128</v>
      </c>
      <c r="J173" s="5">
        <f xml:space="preserve"> 'INB Plot'!$C$16*($H$2 - I173)</f>
        <v>9283405.2095046062</v>
      </c>
      <c r="K173" s="5">
        <f xml:space="preserve"> 'INB Plot'!$C$17 + A173*'INB Plot'!$C$18</f>
        <v>2590000</v>
      </c>
      <c r="L173" s="5">
        <f t="shared" si="17"/>
        <v>6693405.2095046062</v>
      </c>
    </row>
    <row r="174" spans="1:12" x14ac:dyDescent="0.3">
      <c r="A174">
        <f>'INB Plot'!$C$28 + (ROW() - 52)*'INB Plot'!$C$29</f>
        <v>735</v>
      </c>
      <c r="B174">
        <f t="shared" si="9"/>
        <v>8.5426999485052991E-8</v>
      </c>
      <c r="C174">
        <f t="shared" si="10"/>
        <v>2.1739130434782609E-8</v>
      </c>
      <c r="D174" s="5">
        <f t="shared" si="11"/>
        <v>5099282.916602998</v>
      </c>
      <c r="E174" s="5">
        <f t="shared" si="12"/>
        <v>1297645.6754434784</v>
      </c>
      <c r="F174" s="15">
        <f t="shared" si="13"/>
        <v>95.732091588273079</v>
      </c>
      <c r="G174">
        <f t="shared" si="14"/>
        <v>12.678490408501602</v>
      </c>
      <c r="H174">
        <f t="shared" si="15"/>
        <v>-62.361545635640397</v>
      </c>
      <c r="I174" s="15">
        <f t="shared" si="16"/>
        <v>46.049036361134284</v>
      </c>
      <c r="J174" s="5">
        <f xml:space="preserve"> 'INB Plot'!$C$16*($H$2 - I174)</f>
        <v>9316480.7562979329</v>
      </c>
      <c r="K174" s="5">
        <f xml:space="preserve"> 'INB Plot'!$C$17 + A174*'INB Plot'!$C$18</f>
        <v>2605000</v>
      </c>
      <c r="L174" s="5">
        <f t="shared" si="17"/>
        <v>6711480.7562979329</v>
      </c>
    </row>
    <row r="175" spans="1:12" x14ac:dyDescent="0.3">
      <c r="A175">
        <f>'INB Plot'!$C$28 + (ROW() - 52)*'INB Plot'!$C$29</f>
        <v>740</v>
      </c>
      <c r="B175">
        <f t="shared" si="9"/>
        <v>8.5280499623129109E-8</v>
      </c>
      <c r="C175">
        <f t="shared" si="10"/>
        <v>2.1592442645074224E-8</v>
      </c>
      <c r="D175" s="5">
        <f t="shared" si="11"/>
        <v>5090538.0906381831</v>
      </c>
      <c r="E175" s="5">
        <f t="shared" si="12"/>
        <v>1288889.6317495278</v>
      </c>
      <c r="F175" s="15">
        <f t="shared" si="13"/>
        <v>95.24947060216769</v>
      </c>
      <c r="G175">
        <f t="shared" si="14"/>
        <v>13.160714740124263</v>
      </c>
      <c r="H175">
        <f t="shared" si="15"/>
        <v>-62.579615726248306</v>
      </c>
      <c r="I175" s="15">
        <f t="shared" si="16"/>
        <v>45.830569616043647</v>
      </c>
      <c r="J175" s="5">
        <f xml:space="preserve"> 'INB Plot'!$C$16*($H$2 - I175)</f>
        <v>9349250.7680615298</v>
      </c>
      <c r="K175" s="5">
        <f xml:space="preserve"> 'INB Plot'!$C$17 + A175*'INB Plot'!$C$18</f>
        <v>2620000</v>
      </c>
      <c r="L175" s="5">
        <f t="shared" si="17"/>
        <v>6729250.7680615298</v>
      </c>
    </row>
    <row r="176" spans="1:12" x14ac:dyDescent="0.3">
      <c r="A176">
        <f>'INB Plot'!$C$28 + (ROW() - 52)*'INB Plot'!$C$29</f>
        <v>745</v>
      </c>
      <c r="B176">
        <f t="shared" si="9"/>
        <v>8.5135966202304871E-8</v>
      </c>
      <c r="C176">
        <f t="shared" si="10"/>
        <v>2.1447721179624664E-8</v>
      </c>
      <c r="D176" s="5">
        <f t="shared" si="11"/>
        <v>5081910.6448876597</v>
      </c>
      <c r="E176" s="5">
        <f t="shared" si="12"/>
        <v>1280250.9612954422</v>
      </c>
      <c r="F176" s="15">
        <f t="shared" si="13"/>
        <v>94.771688415608821</v>
      </c>
      <c r="G176">
        <f t="shared" si="14"/>
        <v>13.638092596052275</v>
      </c>
      <c r="H176">
        <f t="shared" si="15"/>
        <v>-62.795668257921335</v>
      </c>
      <c r="I176" s="15">
        <f t="shared" si="16"/>
        <v>45.614112753739761</v>
      </c>
      <c r="J176" s="5">
        <f xml:space="preserve"> 'INB Plot'!$C$16*($H$2 - I176)</f>
        <v>9381719.2974071112</v>
      </c>
      <c r="K176" s="5">
        <f xml:space="preserve"> 'INB Plot'!$C$17 + A176*'INB Plot'!$C$18</f>
        <v>2635000</v>
      </c>
      <c r="L176" s="5">
        <f t="shared" si="17"/>
        <v>6746719.2974071112</v>
      </c>
    </row>
    <row r="177" spans="1:12" x14ac:dyDescent="0.3">
      <c r="A177">
        <f>'INB Plot'!$C$28 + (ROW() - 52)*'INB Plot'!$C$29</f>
        <v>750</v>
      </c>
      <c r="B177">
        <f t="shared" si="9"/>
        <v>8.4993359893758306E-8</v>
      </c>
      <c r="C177">
        <f t="shared" si="10"/>
        <v>2.1304926764314248E-8</v>
      </c>
      <c r="D177" s="5">
        <f t="shared" si="11"/>
        <v>5073398.2317471448</v>
      </c>
      <c r="E177" s="5">
        <f t="shared" si="12"/>
        <v>1271727.3197422104</v>
      </c>
      <c r="F177" s="15">
        <f t="shared" si="13"/>
        <v>94.298672678380456</v>
      </c>
      <c r="G177">
        <f t="shared" si="14"/>
        <v>14.110696673420932</v>
      </c>
      <c r="H177">
        <f t="shared" si="15"/>
        <v>-63.00973014799024</v>
      </c>
      <c r="I177" s="15">
        <f t="shared" si="16"/>
        <v>45.399639203811148</v>
      </c>
      <c r="J177" s="5">
        <f xml:space="preserve"> 'INB Plot'!$C$16*($H$2 - I177)</f>
        <v>9413890.3298964035</v>
      </c>
      <c r="K177" s="5">
        <f xml:space="preserve"> 'INB Plot'!$C$17 + A177*'INB Plot'!$C$18</f>
        <v>2650000</v>
      </c>
      <c r="L177" s="5">
        <f t="shared" si="17"/>
        <v>6763890.3298964035</v>
      </c>
    </row>
    <row r="178" spans="1:12" x14ac:dyDescent="0.3">
      <c r="A178">
        <f>'INB Plot'!$C$28 + (ROW() - 52)*'INB Plot'!$C$29</f>
        <v>755</v>
      </c>
      <c r="B178">
        <f t="shared" si="9"/>
        <v>8.4852642410490494E-8</v>
      </c>
      <c r="C178">
        <f t="shared" si="10"/>
        <v>2.1164021164021164E-8</v>
      </c>
      <c r="D178" s="5">
        <f t="shared" si="11"/>
        <v>5064998.5658005439</v>
      </c>
      <c r="E178" s="5">
        <f t="shared" si="12"/>
        <v>1263316.4247703704</v>
      </c>
      <c r="F178" s="15">
        <f t="shared" si="13"/>
        <v>93.83035247397072</v>
      </c>
      <c r="G178">
        <f t="shared" si="14"/>
        <v>14.578598222656524</v>
      </c>
      <c r="H178">
        <f t="shared" si="15"/>
        <v>-63.221827861999941</v>
      </c>
      <c r="I178" s="15">
        <f t="shared" si="16"/>
        <v>45.187122834627303</v>
      </c>
      <c r="J178" s="5">
        <f xml:space="preserve"> 'INB Plot'!$C$16*($H$2 - I178)</f>
        <v>9445767.7852739803</v>
      </c>
      <c r="K178" s="5">
        <f xml:space="preserve"> 'INB Plot'!$C$17 + A178*'INB Plot'!$C$18</f>
        <v>2665000</v>
      </c>
      <c r="L178" s="5">
        <f t="shared" si="17"/>
        <v>6780767.7852739803</v>
      </c>
    </row>
    <row r="179" spans="1:12" x14ac:dyDescent="0.3">
      <c r="A179">
        <f>'INB Plot'!$C$28 + (ROW() - 52)*'INB Plot'!$C$29</f>
        <v>760</v>
      </c>
      <c r="B179">
        <f t="shared" si="9"/>
        <v>8.4713776473055151E-8</v>
      </c>
      <c r="C179">
        <f t="shared" si="10"/>
        <v>2.102496714848883E-8</v>
      </c>
      <c r="D179" s="5">
        <f t="shared" si="11"/>
        <v>5056709.4217742924</v>
      </c>
      <c r="E179" s="5">
        <f t="shared" si="12"/>
        <v>1255016.0540425756</v>
      </c>
      <c r="F179" s="15">
        <f t="shared" si="13"/>
        <v>93.366658284283631</v>
      </c>
      <c r="G179">
        <f t="shared" si="14"/>
        <v>15.041867083285922</v>
      </c>
      <c r="H179">
        <f t="shared" si="15"/>
        <v>-63.431987422312886</v>
      </c>
      <c r="I179" s="15">
        <f t="shared" si="16"/>
        <v>44.976537945256666</v>
      </c>
      <c r="J179" s="5">
        <f xml:space="preserve"> 'INB Plot'!$C$16*($H$2 - I179)</f>
        <v>9477355.518679576</v>
      </c>
      <c r="K179" s="5">
        <f xml:space="preserve"> 'INB Plot'!$C$17 + A179*'INB Plot'!$C$18</f>
        <v>2680000</v>
      </c>
      <c r="L179" s="5">
        <f t="shared" si="17"/>
        <v>6797355.518679576</v>
      </c>
    </row>
    <row r="180" spans="1:12" x14ac:dyDescent="0.3">
      <c r="A180" s="13">
        <f>'INB Plot'!$C$28 + (ROW() - 52)*'INB Plot'!$C$29</f>
        <v>765</v>
      </c>
      <c r="B180" s="13">
        <f t="shared" ref="B180:B243" si="18" xml:space="preserve"> ($B$9+A180)/(POWER($B$9,2)*($B$9 + 1)*A180)</f>
        <v>8.4576725776632027E-8</v>
      </c>
      <c r="C180" s="13">
        <f t="shared" ref="C180:C243" si="19" xml:space="preserve"> 1/(POWER($B$9,2)*(A180 + 1))</f>
        <v>2.0887728459530026E-8</v>
      </c>
      <c r="D180" s="16">
        <f t="shared" ref="D180:D243" si="20">B180*$E$8</f>
        <v>5048528.6325719133</v>
      </c>
      <c r="E180" s="16">
        <f t="shared" ref="E180:E243" si="21">C180*$E$8</f>
        <v>1246824.043245953</v>
      </c>
      <c r="F180" s="17">
        <f t="shared" ref="F180:F243" si="22" xml:space="preserve"> E180*SQRT($G$2/(2*PI()))*EXP(-POWER($F$2,2)/(2*$G$2))/D180</f>
        <v>92.907521955385917</v>
      </c>
      <c r="G180" s="13">
        <f t="shared" ref="G180:G243" si="23" xml:space="preserve"> -$F$2*NORMDIST(-$F$2/SQRT($G$2),0,1,1) + POWER($G$2,3/2)*EXP( -POWER($F$2,2)/(2*$G$2) ) / (D180*SQRT(2*PI()))</f>
        <v>15.500571718687411</v>
      </c>
      <c r="H180" s="13">
        <f t="shared" ref="H180:H243" si="24" xml:space="preserve"> $F$2*NORMDIST(-$F$2*SQRT(D180)/$G$2,0,1,1) - $G$2*EXP(-POWER($F$2,2)*D180/(2*POWER($G$2,2)))/(SQRT(2*PI()*D180))</f>
        <v>-63.64023441655155</v>
      </c>
      <c r="I180" s="17">
        <f t="shared" si="16"/>
        <v>44.767859257521778</v>
      </c>
      <c r="J180" s="16">
        <f xml:space="preserve"> 'INB Plot'!$C$16*($H$2 - I180)</f>
        <v>9508657.3218398094</v>
      </c>
      <c r="K180" s="16">
        <f xml:space="preserve"> 'INB Plot'!$C$17 + A180*'INB Plot'!$C$18</f>
        <v>2695000</v>
      </c>
      <c r="L180" s="16">
        <f t="shared" si="17"/>
        <v>6813657.3218398094</v>
      </c>
    </row>
    <row r="181" spans="1:12" x14ac:dyDescent="0.3">
      <c r="A181">
        <f>'INB Plot'!$C$28 + (ROW() - 52)*'INB Plot'!$C$29</f>
        <v>770</v>
      </c>
      <c r="B181">
        <f t="shared" si="18"/>
        <v>8.4441454959383252E-8</v>
      </c>
      <c r="C181">
        <f t="shared" si="19"/>
        <v>2.0752269779507132E-8</v>
      </c>
      <c r="D181" s="5">
        <f t="shared" si="20"/>
        <v>5040454.0873851506</v>
      </c>
      <c r="E181" s="5">
        <f t="shared" si="21"/>
        <v>1238738.2842106356</v>
      </c>
      <c r="F181" s="15">
        <f t="shared" si="22"/>
        <v>92.452876664254148</v>
      </c>
      <c r="G181">
        <f t="shared" si="23"/>
        <v>15.954779249820263</v>
      </c>
      <c r="H181">
        <f t="shared" si="24"/>
        <v>-63.846594005881258</v>
      </c>
      <c r="I181" s="15">
        <f t="shared" ref="I181:I244" si="25">F181+G181+H181</f>
        <v>44.561061908193153</v>
      </c>
      <c r="J181" s="5">
        <f xml:space="preserve"> 'INB Plot'!$C$16*($H$2 - I181)</f>
        <v>9539676.9242391028</v>
      </c>
      <c r="K181" s="5">
        <f xml:space="preserve"> 'INB Plot'!$C$17 + A181*'INB Plot'!$C$18</f>
        <v>2710000</v>
      </c>
      <c r="L181" s="5">
        <f t="shared" ref="L181:L244" si="26" xml:space="preserve"> J181 - K181</f>
        <v>6829676.9242391028</v>
      </c>
    </row>
    <row r="182" spans="1:12" x14ac:dyDescent="0.3">
      <c r="A182">
        <f>'INB Plot'!$C$28 + (ROW() - 52)*'INB Plot'!$C$29</f>
        <v>775</v>
      </c>
      <c r="B182">
        <f t="shared" si="18"/>
        <v>8.4307929572034447E-8</v>
      </c>
      <c r="C182">
        <f t="shared" si="19"/>
        <v>2.0618556701030929E-8</v>
      </c>
      <c r="D182" s="5">
        <f t="shared" si="20"/>
        <v>5032483.7298782161</v>
      </c>
      <c r="E182" s="5">
        <f t="shared" si="21"/>
        <v>1230756.723101031</v>
      </c>
      <c r="F182" s="15">
        <f t="shared" si="22"/>
        <v>92.002656886487955</v>
      </c>
      <c r="G182">
        <f t="shared" si="23"/>
        <v>16.404555487966434</v>
      </c>
      <c r="H182">
        <f t="shared" si="24"/>
        <v>-64.051090933137516</v>
      </c>
      <c r="I182" s="15">
        <f t="shared" si="25"/>
        <v>44.356121441316873</v>
      </c>
      <c r="J182" s="5">
        <f xml:space="preserve"> 'INB Plot'!$C$16*($H$2 - I182)</f>
        <v>9570417.9942705445</v>
      </c>
      <c r="K182" s="5">
        <f xml:space="preserve"> 'INB Plot'!$C$17 + A182*'INB Plot'!$C$18</f>
        <v>2725000</v>
      </c>
      <c r="L182" s="5">
        <f t="shared" si="26"/>
        <v>6845417.9942705445</v>
      </c>
    </row>
    <row r="183" spans="1:12" x14ac:dyDescent="0.3">
      <c r="A183">
        <f>'INB Plot'!$C$28 + (ROW() - 52)*'INB Plot'!$C$29</f>
        <v>780</v>
      </c>
      <c r="B183" s="13">
        <f t="shared" si="18"/>
        <v>8.4176116048626014E-8</v>
      </c>
      <c r="C183" s="13">
        <f t="shared" si="19"/>
        <v>2.0486555697823303E-8</v>
      </c>
      <c r="D183" s="16">
        <f t="shared" si="20"/>
        <v>5024615.5564418845</v>
      </c>
      <c r="E183" s="16">
        <f t="shared" si="21"/>
        <v>1222877.3586765684</v>
      </c>
      <c r="F183" s="17">
        <f t="shared" si="22"/>
        <v>91.556798364956862</v>
      </c>
      <c r="G183" s="13">
        <f t="shared" si="23"/>
        <v>16.849964966518883</v>
      </c>
      <c r="H183" s="13">
        <f t="shared" si="24"/>
        <v>-64.25374953079583</v>
      </c>
      <c r="I183" s="17">
        <f t="shared" si="25"/>
        <v>44.153013800679915</v>
      </c>
      <c r="J183" s="16">
        <f xml:space="preserve"> 'INB Plot'!$C$16*($H$2 - I183)</f>
        <v>9600884.1403660886</v>
      </c>
      <c r="K183" s="16">
        <f xml:space="preserve"> 'INB Plot'!$C$17 + A183*'INB Plot'!$C$18</f>
        <v>2740000</v>
      </c>
      <c r="L183" s="16">
        <f t="shared" si="26"/>
        <v>6860884.1403660886</v>
      </c>
    </row>
    <row r="184" spans="1:12" x14ac:dyDescent="0.3">
      <c r="A184">
        <f>'INB Plot'!$C$28 + (ROW() - 52)*'INB Plot'!$C$29</f>
        <v>785</v>
      </c>
      <c r="B184">
        <f t="shared" si="18"/>
        <v>8.4045981678382011E-8</v>
      </c>
      <c r="C184">
        <f t="shared" si="19"/>
        <v>2.0356234096692112E-8</v>
      </c>
      <c r="D184" s="5">
        <f t="shared" si="20"/>
        <v>5016847.6145142941</v>
      </c>
      <c r="E184" s="5">
        <f t="shared" si="21"/>
        <v>1215098.2406188296</v>
      </c>
      <c r="F184" s="15">
        <f t="shared" si="22"/>
        <v>91.115238079350021</v>
      </c>
      <c r="G184">
        <f t="shared" si="23"/>
        <v>17.29107097184874</v>
      </c>
      <c r="H184">
        <f t="shared" si="24"/>
        <v>-64.454593728789007</v>
      </c>
      <c r="I184" s="15">
        <f t="shared" si="25"/>
        <v>43.951715322409754</v>
      </c>
      <c r="J184" s="5">
        <f xml:space="preserve"> 'INB Plot'!$C$16*($H$2 - I184)</f>
        <v>9631078.9121066127</v>
      </c>
      <c r="K184" s="5">
        <f xml:space="preserve"> 'INB Plot'!$C$17 + A184*'INB Plot'!$C$18</f>
        <v>2755000</v>
      </c>
      <c r="L184" s="5">
        <f t="shared" si="26"/>
        <v>6876078.9121066127</v>
      </c>
    </row>
    <row r="185" spans="1:12" x14ac:dyDescent="0.3">
      <c r="A185">
        <f>'INB Plot'!$C$28 + (ROW() - 52)*'INB Plot'!$C$29</f>
        <v>790</v>
      </c>
      <c r="B185">
        <f t="shared" si="18"/>
        <v>8.3917494578647436E-8</v>
      </c>
      <c r="C185">
        <f t="shared" si="19"/>
        <v>2.0227560050568899E-8</v>
      </c>
      <c r="D185" s="5">
        <f t="shared" si="20"/>
        <v>5009178.0009655356</v>
      </c>
      <c r="E185" s="5">
        <f t="shared" si="21"/>
        <v>1207417.4679221238</v>
      </c>
      <c r="F185" s="15">
        <f t="shared" si="22"/>
        <v>90.6779142165975</v>
      </c>
      <c r="G185">
        <f t="shared" si="23"/>
        <v>17.727935573281115</v>
      </c>
      <c r="H185">
        <f t="shared" si="24"/>
        <v>-64.653647062172865</v>
      </c>
      <c r="I185" s="15">
        <f t="shared" si="25"/>
        <v>43.75220272770575</v>
      </c>
      <c r="J185" s="5">
        <f xml:space="preserve"> 'INB Plot'!$C$16*($H$2 - I185)</f>
        <v>9661005.8013122138</v>
      </c>
      <c r="K185" s="5">
        <f xml:space="preserve"> 'INB Plot'!$C$17 + A185*'INB Plot'!$C$18</f>
        <v>2770000</v>
      </c>
      <c r="L185" s="5">
        <f t="shared" si="26"/>
        <v>6891005.8013122138</v>
      </c>
    </row>
    <row r="186" spans="1:12" x14ac:dyDescent="0.3">
      <c r="A186">
        <f>'INB Plot'!$C$28 + (ROW() - 52)*'INB Plot'!$C$29</f>
        <v>795</v>
      </c>
      <c r="B186">
        <f t="shared" si="18"/>
        <v>8.3790623668846631E-8</v>
      </c>
      <c r="C186">
        <f t="shared" si="19"/>
        <v>2.0100502512562813E-8</v>
      </c>
      <c r="D186" s="5">
        <f t="shared" si="20"/>
        <v>5001604.8605431756</v>
      </c>
      <c r="E186" s="5">
        <f t="shared" si="21"/>
        <v>1199833.1873447236</v>
      </c>
      <c r="F186" s="15">
        <f t="shared" si="22"/>
        <v>90.244766142135973</v>
      </c>
      <c r="G186">
        <f t="shared" si="23"/>
        <v>18.160619652211778</v>
      </c>
      <c r="H186">
        <f t="shared" si="24"/>
        <v>-64.850932678642152</v>
      </c>
      <c r="I186" s="15">
        <f t="shared" si="25"/>
        <v>43.554453115705599</v>
      </c>
      <c r="J186" s="5">
        <f xml:space="preserve"> 'INB Plot'!$C$16*($H$2 - I186)</f>
        <v>9690668.2431122363</v>
      </c>
      <c r="K186" s="5">
        <f xml:space="preserve"> 'INB Plot'!$C$17 + A186*'INB Plot'!$C$18</f>
        <v>2785000</v>
      </c>
      <c r="L186" s="5">
        <f t="shared" si="26"/>
        <v>6905668.2431122363</v>
      </c>
    </row>
    <row r="187" spans="1:12" x14ac:dyDescent="0.3">
      <c r="A187">
        <f>'INB Plot'!$C$28 + (ROW() - 52)*'INB Plot'!$C$29</f>
        <v>800</v>
      </c>
      <c r="B187">
        <f t="shared" si="18"/>
        <v>8.3665338645418324E-8</v>
      </c>
      <c r="C187">
        <f t="shared" si="19"/>
        <v>1.9975031210986267E-8</v>
      </c>
      <c r="D187" s="5">
        <f t="shared" si="20"/>
        <v>4994126.3843760956</v>
      </c>
      <c r="E187" s="5">
        <f t="shared" si="21"/>
        <v>1192343.5919181025</v>
      </c>
      <c r="F187" s="15">
        <f t="shared" si="22"/>
        <v>89.815734371988952</v>
      </c>
      <c r="G187">
        <f t="shared" si="23"/>
        <v>18.589182930390734</v>
      </c>
      <c r="H187">
        <f t="shared" si="24"/>
        <v>-65.046473345899813</v>
      </c>
      <c r="I187" s="15">
        <f t="shared" si="25"/>
        <v>43.358443956479874</v>
      </c>
      <c r="J187" s="5">
        <f xml:space="preserve"> 'INB Plot'!$C$16*($H$2 - I187)</f>
        <v>9720069.6169960946</v>
      </c>
      <c r="K187" s="5">
        <f xml:space="preserve"> 'INB Plot'!$C$17 + A187*'INB Plot'!$C$18</f>
        <v>2800000</v>
      </c>
      <c r="L187" s="5">
        <f t="shared" si="26"/>
        <v>6920069.6169960946</v>
      </c>
    </row>
    <row r="188" spans="1:12" x14ac:dyDescent="0.3">
      <c r="A188">
        <f>'INB Plot'!$C$28 + (ROW() - 52)*'INB Plot'!$C$29</f>
        <v>805</v>
      </c>
      <c r="B188">
        <f t="shared" si="18"/>
        <v>8.3541609957684784E-8</v>
      </c>
      <c r="C188">
        <f t="shared" si="19"/>
        <v>1.9851116625310173E-8</v>
      </c>
      <c r="D188" s="5">
        <f t="shared" si="20"/>
        <v>4986740.8085340718</v>
      </c>
      <c r="E188" s="5">
        <f t="shared" si="21"/>
        <v>1184946.9195116626</v>
      </c>
      <c r="F188" s="15">
        <f t="shared" si="22"/>
        <v>89.390760545636482</v>
      </c>
      <c r="G188">
        <f t="shared" si="23"/>
        <v>19.013683997402097</v>
      </c>
      <c r="H188">
        <f t="shared" si="24"/>
        <v>-65.240291458879653</v>
      </c>
      <c r="I188" s="15">
        <f t="shared" si="25"/>
        <v>43.164153084158926</v>
      </c>
      <c r="J188" s="5">
        <f xml:space="preserve"> 'INB Plot'!$C$16*($H$2 - I188)</f>
        <v>9749213.2478442378</v>
      </c>
      <c r="K188" s="5">
        <f xml:space="preserve"> 'INB Plot'!$C$17 + A188*'INB Plot'!$C$18</f>
        <v>2815000</v>
      </c>
      <c r="L188" s="5">
        <f t="shared" si="26"/>
        <v>6934213.2478442378</v>
      </c>
    </row>
    <row r="189" spans="1:12" x14ac:dyDescent="0.3">
      <c r="A189">
        <f>'INB Plot'!$C$28 + (ROW() - 52)*'INB Plot'!$C$29</f>
        <v>810</v>
      </c>
      <c r="B189">
        <f t="shared" si="18"/>
        <v>8.3419408784614625E-8</v>
      </c>
      <c r="C189">
        <f t="shared" si="19"/>
        <v>1.9728729963008633E-8</v>
      </c>
      <c r="D189" s="5">
        <f t="shared" si="20"/>
        <v>4979446.4126407159</v>
      </c>
      <c r="E189" s="5">
        <f t="shared" si="21"/>
        <v>1177641.4514505549</v>
      </c>
      <c r="F189" s="15">
        <f t="shared" si="22"/>
        <v>88.969787399647331</v>
      </c>
      <c r="G189">
        <f t="shared" si="23"/>
        <v>19.434180337366172</v>
      </c>
      <c r="H189">
        <f t="shared" si="24"/>
        <v>-65.432409046827757</v>
      </c>
      <c r="I189" s="17">
        <f t="shared" si="25"/>
        <v>42.971558690185745</v>
      </c>
      <c r="J189" s="16">
        <f xml:space="preserve"> 'INB Plot'!$C$16*($H$2 - I189)</f>
        <v>9778102.4069402143</v>
      </c>
      <c r="K189" s="16">
        <f xml:space="preserve"> 'INB Plot'!$C$17 + A189*'INB Plot'!$C$18</f>
        <v>2830000</v>
      </c>
      <c r="L189" s="16">
        <f t="shared" si="26"/>
        <v>6948102.4069402143</v>
      </c>
    </row>
    <row r="190" spans="1:12" x14ac:dyDescent="0.3">
      <c r="A190">
        <f>'INB Plot'!$C$28 + (ROW() - 52)*'INB Plot'!$C$29</f>
        <v>815</v>
      </c>
      <c r="B190">
        <f t="shared" si="18"/>
        <v>8.3298707012441028E-8</v>
      </c>
      <c r="C190">
        <f t="shared" si="19"/>
        <v>1.9607843137254902E-8</v>
      </c>
      <c r="D190" s="5">
        <f t="shared" si="20"/>
        <v>4972241.5185374618</v>
      </c>
      <c r="E190" s="5">
        <f t="shared" si="21"/>
        <v>1170425.5111843138</v>
      </c>
      <c r="F190" s="15">
        <f t="shared" si="22"/>
        <v>88.552758742049377</v>
      </c>
      <c r="G190">
        <f t="shared" si="23"/>
        <v>19.85072835488927</v>
      </c>
      <c r="H190">
        <f t="shared" si="24"/>
        <v>-65.622847780242182</v>
      </c>
      <c r="I190" s="17">
        <f t="shared" si="25"/>
        <v>42.780639316696465</v>
      </c>
      <c r="J190" s="16">
        <f xml:space="preserve"> 'INB Plot'!$C$16*($H$2 - I190)</f>
        <v>9806740.3129636068</v>
      </c>
      <c r="K190" s="16">
        <f xml:space="preserve"> 'INB Plot'!$C$17 + A190*'INB Plot'!$C$18</f>
        <v>2845000</v>
      </c>
      <c r="L190" s="16">
        <f t="shared" si="26"/>
        <v>6961740.3129636068</v>
      </c>
    </row>
    <row r="191" spans="1:12" x14ac:dyDescent="0.3">
      <c r="A191">
        <f>'INB Plot'!$C$28 + (ROW() - 52)*'INB Plot'!$C$29</f>
        <v>820</v>
      </c>
      <c r="B191">
        <f t="shared" si="18"/>
        <v>8.3179477213098828E-8</v>
      </c>
      <c r="C191">
        <f t="shared" si="19"/>
        <v>1.94884287454324E-8</v>
      </c>
      <c r="D191" s="5">
        <f t="shared" si="20"/>
        <v>4965124.4889964433</v>
      </c>
      <c r="E191" s="5">
        <f t="shared" si="21"/>
        <v>1163297.4630041413</v>
      </c>
      <c r="F191" s="15">
        <f t="shared" si="22"/>
        <v>88.139619427413962</v>
      </c>
      <c r="G191">
        <f t="shared" si="23"/>
        <v>20.263383400285989</v>
      </c>
      <c r="H191">
        <f t="shared" si="24"/>
        <v>-65.811628977674786</v>
      </c>
      <c r="I191" s="15">
        <f t="shared" si="25"/>
        <v>42.591373850025164</v>
      </c>
      <c r="J191" s="5">
        <f xml:space="preserve"> 'INB Plot'!$C$16*($H$2 - I191)</f>
        <v>9835130.1329643019</v>
      </c>
      <c r="K191" s="5">
        <f xml:space="preserve"> 'INB Plot'!$C$17 + A191*'INB Plot'!$C$18</f>
        <v>2860000</v>
      </c>
      <c r="L191" s="5">
        <f t="shared" si="26"/>
        <v>6975130.1329643019</v>
      </c>
    </row>
    <row r="192" spans="1:12" x14ac:dyDescent="0.3">
      <c r="A192">
        <f>'INB Plot'!$C$28 + (ROW() - 52)*'INB Plot'!$C$29</f>
        <v>825</v>
      </c>
      <c r="B192">
        <f t="shared" si="18"/>
        <v>8.3061692623445618E-8</v>
      </c>
      <c r="C192">
        <f t="shared" si="19"/>
        <v>1.9370460048426149E-8</v>
      </c>
      <c r="D192" s="5">
        <f t="shared" si="20"/>
        <v>4958093.7264801646</v>
      </c>
      <c r="E192" s="5">
        <f t="shared" si="21"/>
        <v>1156255.7108067796</v>
      </c>
      <c r="F192" s="15">
        <f t="shared" si="22"/>
        <v>87.730315332631434</v>
      </c>
      <c r="G192">
        <f t="shared" si="23"/>
        <v>20.672199794097594</v>
      </c>
      <c r="H192">
        <f t="shared" si="24"/>
        <v>-65.998773612396093</v>
      </c>
      <c r="I192" s="15">
        <f t="shared" si="25"/>
        <v>42.403741514332935</v>
      </c>
      <c r="J192" s="5">
        <f xml:space="preserve"> 'INB Plot'!$C$16*($H$2 - I192)</f>
        <v>9863274.9833181351</v>
      </c>
      <c r="K192" s="5">
        <f xml:space="preserve"> 'INB Plot'!$C$17 + A192*'INB Plot'!$C$18</f>
        <v>2875000</v>
      </c>
      <c r="L192" s="5">
        <f t="shared" si="26"/>
        <v>6988274.9833181351</v>
      </c>
    </row>
    <row r="193" spans="1:12" x14ac:dyDescent="0.3">
      <c r="A193">
        <f>'INB Plot'!$C$28 + (ROW() - 52)*'INB Plot'!$C$29</f>
        <v>830</v>
      </c>
      <c r="B193">
        <f t="shared" si="18"/>
        <v>8.2945327125234007E-8</v>
      </c>
      <c r="C193">
        <f t="shared" si="19"/>
        <v>1.9253910950661852E-8</v>
      </c>
      <c r="D193" s="5">
        <f t="shared" si="20"/>
        <v>4951147.6719460087</v>
      </c>
      <c r="E193" s="5">
        <f t="shared" si="21"/>
        <v>1149298.6969030083</v>
      </c>
      <c r="F193" s="15">
        <f t="shared" si="22"/>
        <v>87.32479333335543</v>
      </c>
      <c r="G193">
        <f t="shared" si="23"/>
        <v>21.077230850929482</v>
      </c>
      <c r="H193">
        <f t="shared" si="24"/>
        <v>-66.184302318927848</v>
      </c>
      <c r="I193" s="15">
        <f t="shared" si="25"/>
        <v>42.217721865357063</v>
      </c>
      <c r="J193" s="5">
        <f xml:space="preserve"> 'INB Plot'!$C$16*($H$2 - I193)</f>
        <v>9891177.930664517</v>
      </c>
      <c r="K193" s="5">
        <f xml:space="preserve"> 'INB Plot'!$C$17 + A193*'INB Plot'!$C$18</f>
        <v>2890000</v>
      </c>
      <c r="L193" s="5">
        <f t="shared" si="26"/>
        <v>7001177.930664517</v>
      </c>
    </row>
    <row r="194" spans="1:12" x14ac:dyDescent="0.3">
      <c r="A194">
        <f>'INB Plot'!$C$28 + (ROW() - 52)*'INB Plot'!$C$29</f>
        <v>835</v>
      </c>
      <c r="B194">
        <f t="shared" si="18"/>
        <v>8.2830355225803378E-8</v>
      </c>
      <c r="C194">
        <f t="shared" si="19"/>
        <v>1.9138755980861243E-8</v>
      </c>
      <c r="D194" s="5">
        <f t="shared" si="20"/>
        <v>4944284.8036936997</v>
      </c>
      <c r="E194" s="5">
        <f t="shared" si="21"/>
        <v>1142424.9008688994</v>
      </c>
      <c r="F194" s="15">
        <f t="shared" si="22"/>
        <v>86.923001281094514</v>
      </c>
      <c r="G194">
        <f t="shared" si="23"/>
        <v>21.478528902629307</v>
      </c>
      <c r="H194">
        <f t="shared" si="24"/>
        <v>-66.368235399442398</v>
      </c>
      <c r="I194" s="15">
        <f t="shared" si="25"/>
        <v>42.033294784281424</v>
      </c>
      <c r="J194" s="5">
        <f xml:space="preserve"> 'INB Plot'!$C$16*($H$2 - I194)</f>
        <v>9918841.992825862</v>
      </c>
      <c r="K194" s="5">
        <f xml:space="preserve"> 'INB Plot'!$C$17 + A194*'INB Plot'!$C$18</f>
        <v>2905000</v>
      </c>
      <c r="L194" s="5">
        <f t="shared" si="26"/>
        <v>7013841.992825862</v>
      </c>
    </row>
    <row r="195" spans="1:12" x14ac:dyDescent="0.3">
      <c r="A195">
        <f>'INB Plot'!$C$28 + (ROW() - 52)*'INB Plot'!$C$29</f>
        <v>840</v>
      </c>
      <c r="B195">
        <f t="shared" si="18"/>
        <v>8.27167520394612E-8</v>
      </c>
      <c r="C195">
        <f t="shared" si="19"/>
        <v>1.9024970273483947E-8</v>
      </c>
      <c r="D195" s="5">
        <f t="shared" si="20"/>
        <v>4937503.6362539176</v>
      </c>
      <c r="E195" s="5">
        <f t="shared" si="21"/>
        <v>1135632.8384380499</v>
      </c>
      <c r="F195" s="15">
        <f t="shared" si="22"/>
        <v>86.5248879809307</v>
      </c>
      <c r="G195">
        <f t="shared" si="23"/>
        <v>21.876145320827277</v>
      </c>
      <c r="H195">
        <f t="shared" si="24"/>
        <v>-66.550592830034333</v>
      </c>
      <c r="I195" s="15">
        <f t="shared" si="25"/>
        <v>41.850440471723644</v>
      </c>
      <c r="J195" s="5">
        <f xml:space="preserve"> 'INB Plot'!$C$16*($H$2 - I195)</f>
        <v>9946270.1397095285</v>
      </c>
      <c r="K195" s="5">
        <f xml:space="preserve"> 'INB Plot'!$C$17 + A195*'INB Plot'!$C$18</f>
        <v>2920000</v>
      </c>
      <c r="L195" s="5">
        <f t="shared" si="26"/>
        <v>7026270.1397095285</v>
      </c>
    </row>
    <row r="196" spans="1:12" x14ac:dyDescent="0.3">
      <c r="A196">
        <f>'INB Plot'!$C$28 + (ROW() - 52)*'INB Plot'!$C$29</f>
        <v>845</v>
      </c>
      <c r="B196">
        <f t="shared" si="18"/>
        <v>8.2604493269525452E-8</v>
      </c>
      <c r="C196">
        <f t="shared" si="19"/>
        <v>1.8912529550827422E-8</v>
      </c>
      <c r="D196" s="5">
        <f t="shared" si="20"/>
        <v>4930802.719316382</v>
      </c>
      <c r="E196" s="5">
        <f t="shared" si="21"/>
        <v>1128921.060433097</v>
      </c>
      <c r="F196" s="15">
        <f t="shared" si="22"/>
        <v>86.130403169844797</v>
      </c>
      <c r="G196">
        <f t="shared" si="23"/>
        <v>22.270130538859007</v>
      </c>
      <c r="H196">
        <f t="shared" si="24"/>
        <v>-66.731394266864157</v>
      </c>
      <c r="I196" s="15">
        <f t="shared" si="25"/>
        <v>41.669139441839647</v>
      </c>
      <c r="J196" s="5">
        <f xml:space="preserve"> 'INB Plot'!$C$16*($H$2 - I196)</f>
        <v>9973465.2941921297</v>
      </c>
      <c r="K196" s="5">
        <f xml:space="preserve"> 'INB Plot'!$C$17 + A196*'INB Plot'!$C$18</f>
        <v>2935000</v>
      </c>
      <c r="L196" s="5">
        <f t="shared" si="26"/>
        <v>7038465.2941921297</v>
      </c>
    </row>
    <row r="197" spans="1:12" x14ac:dyDescent="0.3">
      <c r="A197">
        <f>'INB Plot'!$C$28 + (ROW() - 52)*'INB Plot'!$C$29</f>
        <v>850</v>
      </c>
      <c r="B197">
        <f t="shared" si="18"/>
        <v>8.24935551910007E-8</v>
      </c>
      <c r="C197">
        <f t="shared" si="19"/>
        <v>1.8801410105757932E-8</v>
      </c>
      <c r="D197" s="5">
        <f t="shared" si="20"/>
        <v>4924180.6366957575</v>
      </c>
      <c r="E197" s="5">
        <f t="shared" si="21"/>
        <v>1122288.1517349002</v>
      </c>
      <c r="F197" s="15">
        <f t="shared" si="22"/>
        <v>85.739497495629635</v>
      </c>
      <c r="G197">
        <f t="shared" si="23"/>
        <v>22.66053407309056</v>
      </c>
      <c r="H197">
        <f t="shared" si="24"/>
        <v>-66.910659052178772</v>
      </c>
      <c r="I197" s="15">
        <f t="shared" si="25"/>
        <v>41.489372516541422</v>
      </c>
      <c r="J197" s="5">
        <f xml:space="preserve"> 'INB Plot'!$C$16*($H$2 - I197)</f>
        <v>10000430.332986863</v>
      </c>
      <c r="K197" s="5">
        <f xml:space="preserve"> 'INB Plot'!$C$17 + A197*'INB Plot'!$C$18</f>
        <v>2950000</v>
      </c>
      <c r="L197" s="5">
        <f t="shared" si="26"/>
        <v>7050430.3329868633</v>
      </c>
    </row>
    <row r="198" spans="1:12" x14ac:dyDescent="0.3">
      <c r="A198">
        <f>'INB Plot'!$C$28 + (ROW() - 52)*'INB Plot'!$C$29</f>
        <v>855</v>
      </c>
      <c r="B198">
        <f t="shared" si="18"/>
        <v>8.2383914633862214E-8</v>
      </c>
      <c r="C198">
        <f t="shared" si="19"/>
        <v>1.8691588785046729E-8</v>
      </c>
      <c r="D198" s="5">
        <f t="shared" si="20"/>
        <v>4917636.0053338557</v>
      </c>
      <c r="E198" s="5">
        <f t="shared" si="21"/>
        <v>1115732.7302878506</v>
      </c>
      <c r="F198" s="15">
        <f t="shared" si="22"/>
        <v>85.352122496372317</v>
      </c>
      <c r="G198">
        <f t="shared" si="23"/>
        <v>23.047404543663788</v>
      </c>
      <c r="H198">
        <f t="shared" si="24"/>
        <v>-67.088406220208014</v>
      </c>
      <c r="I198" s="15">
        <f t="shared" si="25"/>
        <v>41.311120819828091</v>
      </c>
      <c r="J198" s="5">
        <f xml:space="preserve"> 'INB Plot'!$C$16*($H$2 - I198)</f>
        <v>10027168.087493863</v>
      </c>
      <c r="K198" s="5">
        <f xml:space="preserve"> 'INB Plot'!$C$17 + A198*'INB Plot'!$C$18</f>
        <v>2965000</v>
      </c>
      <c r="L198" s="5">
        <f t="shared" si="26"/>
        <v>7062168.087493863</v>
      </c>
    </row>
    <row r="199" spans="1:12" x14ac:dyDescent="0.3">
      <c r="A199">
        <f>'INB Plot'!$C$28 + (ROW() - 52)*'INB Plot'!$C$29</f>
        <v>860</v>
      </c>
      <c r="B199">
        <f t="shared" si="18"/>
        <v>8.2275548966923E-8</v>
      </c>
      <c r="C199">
        <f t="shared" si="19"/>
        <v>1.8583042973286876E-8</v>
      </c>
      <c r="D199" s="5">
        <f t="shared" si="20"/>
        <v>4911167.4743366251</v>
      </c>
      <c r="E199" s="5">
        <f t="shared" si="21"/>
        <v>1109253.4461398374</v>
      </c>
      <c r="F199" s="15">
        <f t="shared" si="22"/>
        <v>84.968230580488239</v>
      </c>
      <c r="G199">
        <f t="shared" si="23"/>
        <v>23.430789694682403</v>
      </c>
      <c r="H199">
        <f t="shared" si="24"/>
        <v>-67.264654502943131</v>
      </c>
      <c r="I199" s="15">
        <f t="shared" si="25"/>
        <v>41.134365772227511</v>
      </c>
      <c r="J199" s="5">
        <f xml:space="preserve"> 'INB Plot'!$C$16*($H$2 - I199)</f>
        <v>10053681.34463395</v>
      </c>
      <c r="K199" s="5">
        <f xml:space="preserve"> 'INB Plot'!$C$17 + A199*'INB Plot'!$C$18</f>
        <v>2980000</v>
      </c>
      <c r="L199" s="5">
        <f t="shared" si="26"/>
        <v>7073681.3446339499</v>
      </c>
    </row>
    <row r="200" spans="1:12" x14ac:dyDescent="0.3">
      <c r="A200">
        <f>'INB Plot'!$C$28 + (ROW() - 52)*'INB Plot'!$C$29</f>
        <v>865</v>
      </c>
      <c r="B200">
        <f t="shared" si="18"/>
        <v>8.2168436082260549E-8</v>
      </c>
      <c r="C200">
        <f t="shared" si="19"/>
        <v>1.8475750577367206E-8</v>
      </c>
      <c r="D200" s="5">
        <f t="shared" si="20"/>
        <v>4904773.724044566</v>
      </c>
      <c r="E200" s="5">
        <f t="shared" si="21"/>
        <v>1102848.9805154735</v>
      </c>
      <c r="F200" s="15">
        <f t="shared" si="22"/>
        <v>84.587775007288982</v>
      </c>
      <c r="G200">
        <f t="shared" si="23"/>
        <v>23.810736413853306</v>
      </c>
      <c r="H200">
        <f t="shared" si="24"/>
        <v>-67.439422335795769</v>
      </c>
      <c r="I200" s="15">
        <f t="shared" si="25"/>
        <v>40.95908908534652</v>
      </c>
      <c r="J200" s="5">
        <f xml:space="preserve"> 'INB Plot'!$C$16*($H$2 - I200)</f>
        <v>10079972.847666098</v>
      </c>
      <c r="K200" s="5">
        <f xml:space="preserve"> 'INB Plot'!$C$17 + A200*'INB Plot'!$C$18</f>
        <v>2995000</v>
      </c>
      <c r="L200" s="5">
        <f t="shared" si="26"/>
        <v>7084972.8476660978</v>
      </c>
    </row>
    <row r="201" spans="1:12" x14ac:dyDescent="0.3">
      <c r="A201">
        <f>'INB Plot'!$C$28 + (ROW() - 52)*'INB Plot'!$C$29</f>
        <v>870</v>
      </c>
      <c r="B201">
        <f t="shared" si="18"/>
        <v>8.2062554380180424E-8</v>
      </c>
      <c r="C201">
        <f t="shared" si="19"/>
        <v>1.8369690011481057E-8</v>
      </c>
      <c r="D201" s="5">
        <f t="shared" si="20"/>
        <v>4898453.4651351739</v>
      </c>
      <c r="E201" s="5">
        <f t="shared" si="21"/>
        <v>1096518.0449212401</v>
      </c>
      <c r="F201" s="15">
        <f t="shared" si="22"/>
        <v>84.21070986806825</v>
      </c>
      <c r="G201">
        <f t="shared" si="23"/>
        <v>24.187290751602973</v>
      </c>
      <c r="H201">
        <f t="shared" si="24"/>
        <v>-67.61272786314322</v>
      </c>
      <c r="I201" s="15">
        <f t="shared" si="25"/>
        <v>40.785272756528002</v>
      </c>
      <c r="J201" s="5">
        <f xml:space="preserve"> 'INB Plot'!$C$16*($H$2 - I201)</f>
        <v>10106045.296988877</v>
      </c>
      <c r="K201" s="5">
        <f xml:space="preserve"> 'INB Plot'!$C$17 + A201*'INB Plot'!$C$18</f>
        <v>3010000</v>
      </c>
      <c r="L201" s="5">
        <f t="shared" si="26"/>
        <v>7096045.2969888765</v>
      </c>
    </row>
    <row r="202" spans="1:12" x14ac:dyDescent="0.3">
      <c r="A202">
        <f>'INB Plot'!$C$28 + (ROW() - 52)*'INB Plot'!$C$29</f>
        <v>875</v>
      </c>
      <c r="B202">
        <f t="shared" si="18"/>
        <v>8.1957882754695497E-8</v>
      </c>
      <c r="C202">
        <f t="shared" si="19"/>
        <v>1.8264840182648401E-8</v>
      </c>
      <c r="D202" s="5">
        <f t="shared" si="20"/>
        <v>4892205.4377561752</v>
      </c>
      <c r="E202" s="5">
        <f t="shared" si="21"/>
        <v>1090259.3802812786</v>
      </c>
      <c r="F202" s="15">
        <f t="shared" si="22"/>
        <v>83.836990067689186</v>
      </c>
      <c r="G202">
        <f t="shared" si="23"/>
        <v>24.560497939683785</v>
      </c>
      <c r="H202">
        <f t="shared" si="24"/>
        <v>-67.784588943759559</v>
      </c>
      <c r="I202" s="15">
        <f t="shared" si="25"/>
        <v>40.612899063613412</v>
      </c>
      <c r="J202" s="5">
        <f xml:space="preserve"> 'INB Plot'!$C$16*($H$2 - I202)</f>
        <v>10131901.350926064</v>
      </c>
      <c r="K202" s="5">
        <f xml:space="preserve"> 'INB Plot'!$C$17 + A202*'INB Plot'!$C$18</f>
        <v>3025000</v>
      </c>
      <c r="L202" s="5">
        <f t="shared" si="26"/>
        <v>7106901.350926064</v>
      </c>
    </row>
    <row r="203" spans="1:12" x14ac:dyDescent="0.3">
      <c r="A203">
        <f>'INB Plot'!$C$28 + (ROW() - 52)*'INB Plot'!$C$29</f>
        <v>880</v>
      </c>
      <c r="B203">
        <f t="shared" si="18"/>
        <v>8.185440057950018E-8</v>
      </c>
      <c r="C203">
        <f t="shared" si="19"/>
        <v>1.8161180476730988E-8</v>
      </c>
      <c r="D203" s="5">
        <f t="shared" si="20"/>
        <v>4886028.4106883015</v>
      </c>
      <c r="E203" s="5">
        <f t="shared" si="21"/>
        <v>1084071.7561026106</v>
      </c>
      <c r="F203" s="15">
        <f t="shared" si="22"/>
        <v>83.466571306658182</v>
      </c>
      <c r="G203">
        <f t="shared" si="23"/>
        <v>24.930402409285989</v>
      </c>
      <c r="H203">
        <f t="shared" si="24"/>
        <v>-67.95502315613578</v>
      </c>
      <c r="I203" s="15">
        <f t="shared" si="25"/>
        <v>40.44195055980839</v>
      </c>
      <c r="J203" s="5">
        <f xml:space="preserve"> 'INB Plot'!$C$16*($H$2 - I203)</f>
        <v>10157543.626496818</v>
      </c>
      <c r="K203" s="5">
        <f xml:space="preserve"> 'INB Plot'!$C$17 + A203*'INB Plot'!$C$18</f>
        <v>3040000</v>
      </c>
      <c r="L203" s="5">
        <f t="shared" si="26"/>
        <v>7117543.6264968179</v>
      </c>
    </row>
    <row r="204" spans="1:12" x14ac:dyDescent="0.3">
      <c r="A204">
        <f>'INB Plot'!$C$28 + (ROW() - 52)*'INB Plot'!$C$29</f>
        <v>885</v>
      </c>
      <c r="B204">
        <f t="shared" si="18"/>
        <v>8.1752087694420058E-8</v>
      </c>
      <c r="C204">
        <f t="shared" si="19"/>
        <v>1.8058690744920995E-8</v>
      </c>
      <c r="D204" s="5">
        <f t="shared" si="20"/>
        <v>4879921.180536448</v>
      </c>
      <c r="E204" s="5">
        <f t="shared" si="21"/>
        <v>1077953.9696686231</v>
      </c>
      <c r="F204" s="15">
        <f t="shared" si="22"/>
        <v>83.099410063670007</v>
      </c>
      <c r="G204">
        <f t="shared" si="23"/>
        <v>25.297047808671493</v>
      </c>
      <c r="H204">
        <f t="shared" si="24"/>
        <v>-68.124047803692321</v>
      </c>
      <c r="I204" s="15">
        <f t="shared" si="25"/>
        <v>40.272410068649179</v>
      </c>
      <c r="J204" s="5">
        <f xml:space="preserve"> 'INB Plot'!$C$16*($H$2 - I204)</f>
        <v>10182974.7001707</v>
      </c>
      <c r="K204" s="5">
        <f xml:space="preserve"> 'INB Plot'!$C$17 + A204*'INB Plot'!$C$18</f>
        <v>3055000</v>
      </c>
      <c r="L204" s="5">
        <f t="shared" si="26"/>
        <v>7127974.7001706995</v>
      </c>
    </row>
    <row r="205" spans="1:12" x14ac:dyDescent="0.3">
      <c r="A205">
        <f>'INB Plot'!$C$28 + (ROW() - 52)*'INB Plot'!$C$29</f>
        <v>890</v>
      </c>
      <c r="B205">
        <f t="shared" si="18"/>
        <v>8.1650924392318367E-8</v>
      </c>
      <c r="C205">
        <f t="shared" si="19"/>
        <v>1.7957351290684624E-8</v>
      </c>
      <c r="D205" s="5">
        <f t="shared" si="20"/>
        <v>4873882.5709480997</v>
      </c>
      <c r="E205" s="5">
        <f t="shared" si="21"/>
        <v>1071904.8452597081</v>
      </c>
      <c r="F205" s="15">
        <f t="shared" si="22"/>
        <v>82.73546357860964</v>
      </c>
      <c r="G205">
        <f t="shared" si="23"/>
        <v>25.660477020343023</v>
      </c>
      <c r="H205">
        <f t="shared" si="24"/>
        <v>-68.291679919882881</v>
      </c>
      <c r="I205" s="15">
        <f t="shared" si="25"/>
        <v>40.104260679069782</v>
      </c>
      <c r="J205" s="5">
        <f xml:space="preserve"> 'INB Plot'!$C$16*($H$2 - I205)</f>
        <v>10208197.108607609</v>
      </c>
      <c r="K205" s="5">
        <f xml:space="preserve"> 'INB Plot'!$C$17 + A205*'INB Plot'!$C$18</f>
        <v>3070000</v>
      </c>
      <c r="L205" s="5">
        <f t="shared" si="26"/>
        <v>7138197.1086076088</v>
      </c>
    </row>
    <row r="206" spans="1:12" x14ac:dyDescent="0.3">
      <c r="A206">
        <f>'INB Plot'!$C$28 + (ROW() - 52)*'INB Plot'!$C$29</f>
        <v>895</v>
      </c>
      <c r="B206">
        <f t="shared" si="18"/>
        <v>8.1550891406441271E-8</v>
      </c>
      <c r="C206">
        <f t="shared" si="19"/>
        <v>1.7857142857142856E-8</v>
      </c>
      <c r="D206" s="5">
        <f t="shared" si="20"/>
        <v>4867911.4318579445</v>
      </c>
      <c r="E206" s="5">
        <f t="shared" si="21"/>
        <v>1065923.2334</v>
      </c>
      <c r="F206" s="15">
        <f t="shared" si="22"/>
        <v>82.374689835997657</v>
      </c>
      <c r="G206">
        <f t="shared" si="23"/>
        <v>26.020732177764216</v>
      </c>
      <c r="H206">
        <f t="shared" si="24"/>
        <v>-68.457936273196253</v>
      </c>
      <c r="I206" s="15">
        <f t="shared" si="25"/>
        <v>39.93748574056562</v>
      </c>
      <c r="J206" s="5">
        <f xml:space="preserve"> 'INB Plot'!$C$16*($H$2 - I206)</f>
        <v>10233213.349383233</v>
      </c>
      <c r="K206" s="5">
        <f xml:space="preserve"> 'INB Plot'!$C$17 + A206*'INB Plot'!$C$18</f>
        <v>3085000</v>
      </c>
      <c r="L206" s="5">
        <f t="shared" si="26"/>
        <v>7148213.3493832331</v>
      </c>
    </row>
    <row r="207" spans="1:12" x14ac:dyDescent="0.3">
      <c r="A207">
        <f>'INB Plot'!$C$28 + (ROW() - 52)*'INB Plot'!$C$29</f>
        <v>900</v>
      </c>
      <c r="B207">
        <f t="shared" si="18"/>
        <v>8.1451969898185042E-8</v>
      </c>
      <c r="C207">
        <f t="shared" si="19"/>
        <v>1.7758046614872364E-8</v>
      </c>
      <c r="D207" s="5">
        <f t="shared" si="20"/>
        <v>4862006.6387576805</v>
      </c>
      <c r="E207" s="5">
        <f t="shared" si="21"/>
        <v>1060008.0101291898</v>
      </c>
      <c r="F207" s="15">
        <f t="shared" si="22"/>
        <v>82.017047548865008</v>
      </c>
      <c r="G207">
        <f t="shared" si="23"/>
        <v>26.377854681642532</v>
      </c>
      <c r="H207">
        <f t="shared" si="24"/>
        <v>-68.622833372054174</v>
      </c>
      <c r="I207" s="15">
        <f t="shared" si="25"/>
        <v>39.772068858453366</v>
      </c>
      <c r="J207" s="5">
        <f xml:space="preserve"> 'INB Plot'!$C$16*($H$2 - I207)</f>
        <v>10258025.881700071</v>
      </c>
      <c r="K207" s="5">
        <f xml:space="preserve"> 'INB Plot'!$C$17 + A207*'INB Plot'!$C$18</f>
        <v>3100000</v>
      </c>
      <c r="L207" s="5">
        <f t="shared" si="26"/>
        <v>7158025.8817000706</v>
      </c>
    </row>
    <row r="208" spans="1:12" x14ac:dyDescent="0.3">
      <c r="A208">
        <f>'INB Plot'!$C$28 + (ROW() - 52)*'INB Plot'!$C$29</f>
        <v>905</v>
      </c>
      <c r="B208">
        <f t="shared" si="18"/>
        <v>8.1354141445268647E-8</v>
      </c>
      <c r="C208">
        <f t="shared" si="19"/>
        <v>1.7660044150110376E-8</v>
      </c>
      <c r="D208" s="5">
        <f t="shared" si="20"/>
        <v>4856167.0919900155</v>
      </c>
      <c r="E208" s="5">
        <f t="shared" si="21"/>
        <v>1054158.0762984548</v>
      </c>
      <c r="F208" s="15">
        <f t="shared" si="22"/>
        <v>81.662496143044663</v>
      </c>
      <c r="G208">
        <f t="shared" si="23"/>
        <v>26.731885215790385</v>
      </c>
      <c r="H208">
        <f t="shared" si="24"/>
        <v>-68.786387469609025</v>
      </c>
      <c r="I208" s="15">
        <f t="shared" si="25"/>
        <v>39.607993889226023</v>
      </c>
      <c r="J208" s="5">
        <f xml:space="preserve"> 'INB Plot'!$C$16*($H$2 - I208)</f>
        <v>10282637.127084173</v>
      </c>
      <c r="K208" s="5">
        <f xml:space="preserve"> 'INB Plot'!$C$17 + A208*'INB Plot'!$C$18</f>
        <v>3115000</v>
      </c>
      <c r="L208" s="5">
        <f t="shared" si="26"/>
        <v>7167637.1270841733</v>
      </c>
    </row>
    <row r="209" spans="1:12" x14ac:dyDescent="0.3">
      <c r="A209">
        <f>'INB Plot'!$C$28 + (ROW() - 52)*'INB Plot'!$C$29</f>
        <v>910</v>
      </c>
      <c r="B209">
        <f t="shared" si="18"/>
        <v>8.1257388030296399E-8</v>
      </c>
      <c r="C209">
        <f t="shared" si="19"/>
        <v>1.7563117453347969E-8</v>
      </c>
      <c r="D209" s="5">
        <f t="shared" si="20"/>
        <v>4850391.7160659516</v>
      </c>
      <c r="E209" s="5">
        <f t="shared" si="21"/>
        <v>1048372.3568895719</v>
      </c>
      <c r="F209" s="15">
        <f t="shared" si="22"/>
        <v>81.310995741867572</v>
      </c>
      <c r="G209">
        <f t="shared" si="23"/>
        <v>27.082863762574846</v>
      </c>
      <c r="H209">
        <f t="shared" si="24"/>
        <v>-68.948614568444867</v>
      </c>
      <c r="I209" s="15">
        <f t="shared" si="25"/>
        <v>39.44524493599755</v>
      </c>
      <c r="J209" s="5">
        <f xml:space="preserve"> 'INB Plot'!$C$16*($H$2 - I209)</f>
        <v>10307049.470068444</v>
      </c>
      <c r="K209" s="5">
        <f xml:space="preserve"> 'INB Plot'!$C$17 + A209*'INB Plot'!$C$18</f>
        <v>3130000</v>
      </c>
      <c r="L209" s="5">
        <f t="shared" si="26"/>
        <v>7177049.4700684436</v>
      </c>
    </row>
    <row r="210" spans="1:12" x14ac:dyDescent="0.3">
      <c r="A210">
        <f>'INB Plot'!$C$28 + (ROW() - 52)*'INB Plot'!$C$29</f>
        <v>915</v>
      </c>
      <c r="B210">
        <f t="shared" si="18"/>
        <v>8.116169202969543E-8</v>
      </c>
      <c r="C210">
        <f t="shared" si="19"/>
        <v>1.7467248908296944E-8</v>
      </c>
      <c r="D210" s="5">
        <f t="shared" si="20"/>
        <v>4844679.4590044459</v>
      </c>
      <c r="E210" s="5">
        <f t="shared" si="21"/>
        <v>1042649.800356332</v>
      </c>
      <c r="F210" s="15">
        <f t="shared" si="22"/>
        <v>80.962507151250762</v>
      </c>
      <c r="G210">
        <f t="shared" si="23"/>
        <v>27.430829617970574</v>
      </c>
      <c r="H210">
        <f t="shared" si="24"/>
        <v>-69.109530425179827</v>
      </c>
      <c r="I210" s="15">
        <f t="shared" si="25"/>
        <v>39.283806344041508</v>
      </c>
      <c r="J210" s="5">
        <f xml:space="preserve"> 'INB Plot'!$C$16*($H$2 - I210)</f>
        <v>10331265.258861849</v>
      </c>
      <c r="K210" s="5">
        <f xml:space="preserve"> 'INB Plot'!$C$17 + A210*'INB Plot'!$C$18</f>
        <v>3145000</v>
      </c>
      <c r="L210" s="5">
        <f t="shared" si="26"/>
        <v>7186265.2588618491</v>
      </c>
    </row>
    <row r="211" spans="1:12" x14ac:dyDescent="0.3">
      <c r="A211">
        <f>'INB Plot'!$C$28 + (ROW() - 52)*'INB Plot'!$C$29</f>
        <v>920</v>
      </c>
      <c r="B211">
        <f t="shared" si="18"/>
        <v>8.106703620301403E-8</v>
      </c>
      <c r="C211">
        <f t="shared" si="19"/>
        <v>1.737242128121607E-8</v>
      </c>
      <c r="D211" s="5">
        <f t="shared" si="20"/>
        <v>4839029.2916936083</v>
      </c>
      <c r="E211" s="5">
        <f t="shared" si="21"/>
        <v>1036989.3779874051</v>
      </c>
      <c r="F211" s="15">
        <f t="shared" si="22"/>
        <v>80.616991845165984</v>
      </c>
      <c r="G211">
        <f t="shared" si="23"/>
        <v>27.775821406226214</v>
      </c>
      <c r="H211">
        <f t="shared" si="24"/>
        <v>-69.269150554976591</v>
      </c>
      <c r="I211" s="15">
        <f t="shared" si="25"/>
        <v>39.123662696415607</v>
      </c>
      <c r="J211" s="5">
        <f xml:space="preserve"> 'INB Plot'!$C$16*($H$2 - I211)</f>
        <v>10355286.806005735</v>
      </c>
      <c r="K211" s="5">
        <f xml:space="preserve"> 'INB Plot'!$C$17 + A211*'INB Plot'!$C$18</f>
        <v>3160000</v>
      </c>
      <c r="L211" s="5">
        <f t="shared" si="26"/>
        <v>7195286.806005735</v>
      </c>
    </row>
    <row r="212" spans="1:12" x14ac:dyDescent="0.3">
      <c r="A212">
        <f>'INB Plot'!$C$28 + (ROW() - 52)*'INB Plot'!$C$29</f>
        <v>925</v>
      </c>
      <c r="B212">
        <f t="shared" si="18"/>
        <v>8.0973403682567034E-8</v>
      </c>
      <c r="C212">
        <f t="shared" si="19"/>
        <v>1.7278617710583155E-8</v>
      </c>
      <c r="D212" s="5">
        <f t="shared" si="20"/>
        <v>4833440.2072726181</v>
      </c>
      <c r="E212" s="5">
        <f t="shared" si="21"/>
        <v>1031390.0832898489</v>
      </c>
      <c r="F212" s="15">
        <f t="shared" si="22"/>
        <v>80.274411951477646</v>
      </c>
      <c r="G212">
        <f t="shared" si="23"/>
        <v>28.117877094156256</v>
      </c>
      <c r="H212">
        <f t="shared" si="24"/>
        <v>-69.427490235959169</v>
      </c>
      <c r="I212" s="15">
        <f t="shared" si="25"/>
        <v>38.964798809674733</v>
      </c>
      <c r="J212" s="5">
        <f xml:space="preserve"> 'INB Plot'!$C$16*($H$2 - I212)</f>
        <v>10379116.389016867</v>
      </c>
      <c r="K212" s="5">
        <f xml:space="preserve"> 'INB Plot'!$C$17 + A212*'INB Plot'!$C$18</f>
        <v>3175000</v>
      </c>
      <c r="L212" s="5">
        <f t="shared" si="26"/>
        <v>7204116.3890168667</v>
      </c>
    </row>
    <row r="213" spans="1:12" x14ac:dyDescent="0.3">
      <c r="A213">
        <f>'INB Plot'!$C$28 + (ROW() - 52)*'INB Plot'!$C$29</f>
        <v>930</v>
      </c>
      <c r="B213">
        <f t="shared" si="18"/>
        <v>8.0880777963415162E-8</v>
      </c>
      <c r="C213">
        <f t="shared" si="19"/>
        <v>1.7185821697099892E-8</v>
      </c>
      <c r="D213" s="5">
        <f t="shared" si="20"/>
        <v>4827911.2205335731</v>
      </c>
      <c r="E213" s="5">
        <f t="shared" si="21"/>
        <v>1025850.9313924812</v>
      </c>
      <c r="F213" s="15">
        <f t="shared" si="22"/>
        <v>79.934730238139252</v>
      </c>
      <c r="G213">
        <f t="shared" si="23"/>
        <v>28.45703400507</v>
      </c>
      <c r="H213">
        <f t="shared" si="24"/>
        <v>-69.58456451354013</v>
      </c>
      <c r="I213" s="15">
        <f t="shared" si="25"/>
        <v>38.807199729669122</v>
      </c>
      <c r="J213" s="5">
        <f xml:space="preserve"> 'INB Plot'!$C$16*($H$2 - I213)</f>
        <v>10402756.251017708</v>
      </c>
      <c r="K213" s="5">
        <f xml:space="preserve"> 'INB Plot'!$C$17 + A213*'INB Plot'!$C$18</f>
        <v>3190000</v>
      </c>
      <c r="L213" s="5">
        <f t="shared" si="26"/>
        <v>7212756.2510177083</v>
      </c>
    </row>
    <row r="214" spans="1:12" x14ac:dyDescent="0.3">
      <c r="A214">
        <f>'INB Plot'!$C$28 + (ROW() - 52)*'INB Plot'!$C$29</f>
        <v>935</v>
      </c>
      <c r="B214">
        <f t="shared" si="18"/>
        <v>8.0789142893665984E-8</v>
      </c>
      <c r="C214">
        <f t="shared" si="19"/>
        <v>1.7094017094017093E-8</v>
      </c>
      <c r="D214" s="5">
        <f t="shared" si="20"/>
        <v>4822441.3673425401</v>
      </c>
      <c r="E214" s="5">
        <f t="shared" si="21"/>
        <v>1020370.9584683761</v>
      </c>
      <c r="F214" s="15">
        <f t="shared" si="22"/>
        <v>79.597910099737433</v>
      </c>
      <c r="G214">
        <f t="shared" si="23"/>
        <v>28.793328832347242</v>
      </c>
      <c r="H214">
        <f t="shared" si="24"/>
        <v>-69.74038820465924</v>
      </c>
      <c r="I214" s="15">
        <f t="shared" si="25"/>
        <v>38.650850727425436</v>
      </c>
      <c r="J214" s="5">
        <f xml:space="preserve"> 'INB Plot'!$C$16*($H$2 - I214)</f>
        <v>10426208.60135426</v>
      </c>
      <c r="K214" s="5">
        <f xml:space="preserve"> 'INB Plot'!$C$17 + A214*'INB Plot'!$C$18</f>
        <v>3205000</v>
      </c>
      <c r="L214" s="5">
        <f t="shared" si="26"/>
        <v>7221208.60135426</v>
      </c>
    </row>
    <row r="215" spans="1:12" x14ac:dyDescent="0.3">
      <c r="A215">
        <f>'INB Plot'!$C$28 + (ROW() - 52)*'INB Plot'!$C$29</f>
        <v>940</v>
      </c>
      <c r="B215">
        <f t="shared" si="18"/>
        <v>8.0698482665084341E-8</v>
      </c>
      <c r="C215">
        <f t="shared" si="19"/>
        <v>1.7003188097768332E-8</v>
      </c>
      <c r="D215" s="5">
        <f t="shared" si="20"/>
        <v>4817029.7040790711</v>
      </c>
      <c r="E215" s="5">
        <f t="shared" si="21"/>
        <v>1014949.2211757705</v>
      </c>
      <c r="F215" s="15">
        <f t="shared" si="22"/>
        <v>79.263915544373987</v>
      </c>
      <c r="G215">
        <f t="shared" si="23"/>
        <v>29.126797652672622</v>
      </c>
      <c r="H215">
        <f t="shared" si="24"/>
        <v>-69.894975901935595</v>
      </c>
      <c r="I215" s="15">
        <f t="shared" si="25"/>
        <v>38.495737295111013</v>
      </c>
      <c r="J215" s="5">
        <f xml:space="preserve"> 'INB Plot'!$C$16*($H$2 - I215)</f>
        <v>10449475.616201425</v>
      </c>
      <c r="K215" s="5">
        <f xml:space="preserve"> 'INB Plot'!$C$17 + A215*'INB Plot'!$C$18</f>
        <v>3220000</v>
      </c>
      <c r="L215" s="5">
        <f t="shared" si="26"/>
        <v>7229475.616201425</v>
      </c>
    </row>
    <row r="216" spans="1:12" x14ac:dyDescent="0.3">
      <c r="A216">
        <f>'INB Plot'!$C$28 + (ROW() - 52)*'INB Plot'!$C$29</f>
        <v>945</v>
      </c>
      <c r="B216">
        <f t="shared" si="18"/>
        <v>8.0608781804000924E-8</v>
      </c>
      <c r="C216">
        <f t="shared" si="19"/>
        <v>1.6913319238900633E-8</v>
      </c>
      <c r="D216" s="5">
        <f t="shared" si="20"/>
        <v>4811675.3070935216</v>
      </c>
      <c r="E216" s="5">
        <f t="shared" si="21"/>
        <v>1009584.7961167018</v>
      </c>
      <c r="F216" s="15">
        <f t="shared" si="22"/>
        <v>78.932711180875472</v>
      </c>
      <c r="G216">
        <f t="shared" si="23"/>
        <v>29.457475938936739</v>
      </c>
      <c r="H216">
        <f t="shared" si="24"/>
        <v>-70.048341977734538</v>
      </c>
      <c r="I216" s="15">
        <f t="shared" si="25"/>
        <v>38.341845142077673</v>
      </c>
      <c r="J216" s="5">
        <f xml:space="preserve"> 'INB Plot'!$C$16*($H$2 - I216)</f>
        <v>10472559.439156424</v>
      </c>
      <c r="K216" s="5">
        <f xml:space="preserve"> 'INB Plot'!$C$17 + A216*'INB Plot'!$C$18</f>
        <v>3235000</v>
      </c>
      <c r="L216" s="5">
        <f t="shared" si="26"/>
        <v>7237559.4391564243</v>
      </c>
    </row>
    <row r="217" spans="1:12" x14ac:dyDescent="0.3">
      <c r="A217">
        <f>'INB Plot'!$C$28 + (ROW() - 52)*'INB Plot'!$C$29</f>
        <v>950</v>
      </c>
      <c r="B217">
        <f t="shared" si="18"/>
        <v>8.0520025162507857E-8</v>
      </c>
      <c r="C217">
        <f t="shared" si="19"/>
        <v>1.6824395373291274E-8</v>
      </c>
      <c r="D217" s="5">
        <f t="shared" si="20"/>
        <v>4806377.2721815053</v>
      </c>
      <c r="E217" s="5">
        <f t="shared" si="21"/>
        <v>1004276.7793127235</v>
      </c>
      <c r="F217" s="15">
        <f t="shared" si="22"/>
        <v>78.604262206321479</v>
      </c>
      <c r="G217">
        <f t="shared" si="23"/>
        <v>29.785398572815268</v>
      </c>
      <c r="H217">
        <f t="shared" si="24"/>
        <v>-70.200500588152352</v>
      </c>
      <c r="I217" s="15">
        <f t="shared" si="25"/>
        <v>38.189160190984396</v>
      </c>
      <c r="J217" s="5">
        <f xml:space="preserve"> 'INB Plot'!$C$16*($H$2 - I217)</f>
        <v>10495462.181820417</v>
      </c>
      <c r="K217" s="5">
        <f xml:space="preserve"> 'INB Plot'!$C$17 + A217*'INB Plot'!$C$18</f>
        <v>3250000</v>
      </c>
      <c r="L217" s="5">
        <f t="shared" si="26"/>
        <v>7245462.1818204168</v>
      </c>
    </row>
    <row r="218" spans="1:12" x14ac:dyDescent="0.3">
      <c r="A218">
        <f>'INB Plot'!$C$28 + (ROW() - 52)*'INB Plot'!$C$29</f>
        <v>955</v>
      </c>
      <c r="B218">
        <f t="shared" si="18"/>
        <v>8.0432197909930955E-8</v>
      </c>
      <c r="C218">
        <f t="shared" si="19"/>
        <v>1.6736401673640168E-8</v>
      </c>
      <c r="D218" s="5">
        <f t="shared" si="20"/>
        <v>4801134.7140748501</v>
      </c>
      <c r="E218" s="5">
        <f t="shared" si="21"/>
        <v>999024.28569707123</v>
      </c>
      <c r="F218" s="15">
        <f t="shared" si="22"/>
        <v>78.278534393881685</v>
      </c>
      <c r="G218">
        <f t="shared" si="23"/>
        <v>30.110599857035083</v>
      </c>
      <c r="H218">
        <f t="shared" si="24"/>
        <v>-70.351465676919588</v>
      </c>
      <c r="I218" s="15">
        <f t="shared" si="25"/>
        <v>38.03766857399718</v>
      </c>
      <c r="J218" s="5">
        <f xml:space="preserve"> 'INB Plot'!$C$16*($H$2 - I218)</f>
        <v>10518185.924368499</v>
      </c>
      <c r="K218" s="5">
        <f xml:space="preserve"> 'INB Plot'!$C$17 + A218*'INB Plot'!$C$18</f>
        <v>3265000</v>
      </c>
      <c r="L218" s="5">
        <f t="shared" si="26"/>
        <v>7253185.9243684988</v>
      </c>
    </row>
    <row r="219" spans="1:12" x14ac:dyDescent="0.3">
      <c r="A219">
        <f>'INB Plot'!$C$28 + (ROW() - 52)*'INB Plot'!$C$29</f>
        <v>960</v>
      </c>
      <c r="B219">
        <f t="shared" si="18"/>
        <v>8.0345285524568388E-8</v>
      </c>
      <c r="C219">
        <f t="shared" si="19"/>
        <v>1.6649323621227886E-8</v>
      </c>
      <c r="D219" s="5">
        <f t="shared" si="20"/>
        <v>4795946.7659484725</v>
      </c>
      <c r="E219" s="5">
        <f t="shared" si="21"/>
        <v>993826.44862268458</v>
      </c>
      <c r="F219" s="15">
        <f t="shared" si="22"/>
        <v>77.955494080953528</v>
      </c>
      <c r="G219">
        <f t="shared" si="23"/>
        <v>30.433113527335706</v>
      </c>
      <c r="H219">
        <f t="shared" si="24"/>
        <v>-70.501250979224437</v>
      </c>
      <c r="I219" s="15">
        <f t="shared" si="25"/>
        <v>37.887356629064797</v>
      </c>
      <c r="J219" s="5">
        <f xml:space="preserve"> 'INB Plot'!$C$16*($H$2 - I219)</f>
        <v>10540732.716108356</v>
      </c>
      <c r="K219" s="5">
        <f xml:space="preserve"> 'INB Plot'!$C$17 + A219*'INB Plot'!$C$18</f>
        <v>3280000</v>
      </c>
      <c r="L219" s="5">
        <f t="shared" si="26"/>
        <v>7260732.7161083557</v>
      </c>
    </row>
    <row r="220" spans="1:12" x14ac:dyDescent="0.3">
      <c r="A220">
        <f>'INB Plot'!$C$28 + (ROW() - 52)*'INB Plot'!$C$29</f>
        <v>965</v>
      </c>
      <c r="B220">
        <f t="shared" si="18"/>
        <v>8.025927378568627E-8</v>
      </c>
      <c r="C220">
        <f t="shared" si="19"/>
        <v>1.6563146997929608E-8</v>
      </c>
      <c r="D220" s="5">
        <f t="shared" si="20"/>
        <v>4790812.5789425755</v>
      </c>
      <c r="E220" s="5">
        <f t="shared" si="21"/>
        <v>988682.41938550735</v>
      </c>
      <c r="F220" s="15">
        <f t="shared" si="22"/>
        <v>77.635108157591304</v>
      </c>
      <c r="G220">
        <f t="shared" si="23"/>
        <v>30.752972764135905</v>
      </c>
      <c r="H220">
        <f t="shared" si="24"/>
        <v>-70.649870025459194</v>
      </c>
      <c r="I220" s="15">
        <f t="shared" si="25"/>
        <v>37.738210896268015</v>
      </c>
      <c r="J220" s="5">
        <f xml:space="preserve"> 'INB Plot'!$C$16*($H$2 - I220)</f>
        <v>10563104.576027874</v>
      </c>
      <c r="K220" s="5">
        <f xml:space="preserve"> 'INB Plot'!$C$17 + A220*'INB Plot'!$C$18</f>
        <v>3295000</v>
      </c>
      <c r="L220" s="5">
        <f t="shared" si="26"/>
        <v>7268104.5760278739</v>
      </c>
    </row>
    <row r="221" spans="1:12" x14ac:dyDescent="0.3">
      <c r="A221">
        <f>'INB Plot'!$C$28 + (ROW() - 52)*'INB Plot'!$C$29</f>
        <v>970</v>
      </c>
      <c r="B221">
        <f t="shared" si="18"/>
        <v>8.0174148765761692E-8</v>
      </c>
      <c r="C221">
        <f t="shared" si="19"/>
        <v>1.6477857878475797E-8</v>
      </c>
      <c r="D221" s="5">
        <f t="shared" si="20"/>
        <v>4785731.3216996258</v>
      </c>
      <c r="E221" s="5">
        <f t="shared" si="21"/>
        <v>983591.36676251283</v>
      </c>
      <c r="F221" s="15">
        <f t="shared" si="22"/>
        <v>77.317344055218612</v>
      </c>
      <c r="G221">
        <f t="shared" si="23"/>
        <v>31.070210203913177</v>
      </c>
      <c r="H221">
        <f t="shared" si="24"/>
        <v>-70.797336144890124</v>
      </c>
      <c r="I221" s="15">
        <f t="shared" si="25"/>
        <v>37.590218114241665</v>
      </c>
      <c r="J221" s="5">
        <f xml:space="preserve"> 'INB Plot'!$C$16*($H$2 - I221)</f>
        <v>10585303.493331825</v>
      </c>
      <c r="K221" s="5">
        <f xml:space="preserve"> 'INB Plot'!$C$17 + A221*'INB Plot'!$C$18</f>
        <v>3310000</v>
      </c>
      <c r="L221" s="5">
        <f t="shared" si="26"/>
        <v>7275303.4933318254</v>
      </c>
    </row>
    <row r="222" spans="1:12" x14ac:dyDescent="0.3">
      <c r="A222">
        <f>'INB Plot'!$C$28 + (ROW() - 52)*'INB Plot'!$C$29</f>
        <v>975</v>
      </c>
      <c r="B222">
        <f t="shared" si="18"/>
        <v>8.008989682296455E-8</v>
      </c>
      <c r="C222">
        <f t="shared" si="19"/>
        <v>1.639344262295082E-8</v>
      </c>
      <c r="D222" s="5">
        <f t="shared" si="20"/>
        <v>4780702.179915579</v>
      </c>
      <c r="E222" s="5">
        <f t="shared" si="21"/>
        <v>978552.47656393447</v>
      </c>
      <c r="F222" s="15">
        <f t="shared" si="22"/>
        <v>77.002169735616292</v>
      </c>
      <c r="G222">
        <f t="shared" si="23"/>
        <v>31.384857950304422</v>
      </c>
      <c r="H222">
        <f t="shared" si="24"/>
        <v>-70.943662469252985</v>
      </c>
      <c r="I222" s="15">
        <f t="shared" si="25"/>
        <v>37.443365216667729</v>
      </c>
      <c r="J222" s="5">
        <f xml:space="preserve"> 'INB Plot'!$C$16*($H$2 - I222)</f>
        <v>10607331.427967917</v>
      </c>
      <c r="K222" s="5">
        <f xml:space="preserve"> 'INB Plot'!$C$17 + A222*'INB Plot'!$C$18</f>
        <v>3325000</v>
      </c>
      <c r="L222" s="5">
        <f t="shared" si="26"/>
        <v>7282331.4279679172</v>
      </c>
    </row>
    <row r="223" spans="1:12" x14ac:dyDescent="0.3">
      <c r="A223">
        <f>'INB Plot'!$C$28 + (ROW() - 52)*'INB Plot'!$C$29</f>
        <v>980</v>
      </c>
      <c r="B223">
        <f t="shared" si="18"/>
        <v>8.0006504593869421E-8</v>
      </c>
      <c r="C223">
        <f t="shared" si="19"/>
        <v>1.6309887869520897E-8</v>
      </c>
      <c r="D223" s="5">
        <f t="shared" si="20"/>
        <v>4775724.3559048381</v>
      </c>
      <c r="E223" s="5">
        <f t="shared" si="21"/>
        <v>973564.95119918452</v>
      </c>
      <c r="F223" s="15">
        <f t="shared" si="22"/>
        <v>76.689553680177511</v>
      </c>
      <c r="G223">
        <f t="shared" si="23"/>
        <v>31.696947584936481</v>
      </c>
      <c r="H223">
        <f t="shared" si="24"/>
        <v>-71.088861936275208</v>
      </c>
      <c r="I223" s="15">
        <f t="shared" si="25"/>
        <v>37.297639328838784</v>
      </c>
      <c r="J223" s="5">
        <f xml:space="preserve"> 'INB Plot'!$C$16*($H$2 - I223)</f>
        <v>10629190.311142258</v>
      </c>
      <c r="K223" s="5">
        <f xml:space="preserve"> 'INB Plot'!$C$17 + A223*'INB Plot'!$C$18</f>
        <v>3340000</v>
      </c>
      <c r="L223" s="5">
        <f t="shared" si="26"/>
        <v>7289190.3111422583</v>
      </c>
    </row>
    <row r="224" spans="1:12" x14ac:dyDescent="0.3">
      <c r="A224">
        <f>'INB Plot'!$C$28 + (ROW() - 52)*'INB Plot'!$C$29</f>
        <v>985</v>
      </c>
      <c r="B224">
        <f t="shared" si="18"/>
        <v>7.9923958986389469E-8</v>
      </c>
      <c r="C224">
        <f t="shared" si="19"/>
        <v>1.6227180527383367E-8</v>
      </c>
      <c r="D224" s="5">
        <f t="shared" si="20"/>
        <v>4770797.0681784702</v>
      </c>
      <c r="E224" s="5">
        <f t="shared" si="21"/>
        <v>968628.00925598375</v>
      </c>
      <c r="F224" s="15">
        <f t="shared" si="22"/>
        <v>76.379464879423125</v>
      </c>
      <c r="G224">
        <f t="shared" si="23"/>
        <v>32.006510177992539</v>
      </c>
      <c r="H224">
        <f t="shared" si="24"/>
        <v>-71.23294729312795</v>
      </c>
      <c r="I224" s="15">
        <f t="shared" si="25"/>
        <v>37.153027764287714</v>
      </c>
      <c r="J224" s="5">
        <f xml:space="preserve"> 'INB Plot'!$C$16*($H$2 - I224)</f>
        <v>10650882.045824919</v>
      </c>
      <c r="K224" s="5">
        <f xml:space="preserve"> 'INB Plot'!$C$17 + A224*'INB Plot'!$C$18</f>
        <v>3355000</v>
      </c>
      <c r="L224" s="5">
        <f t="shared" si="26"/>
        <v>7295882.0458249189</v>
      </c>
    </row>
    <row r="225" spans="1:12" x14ac:dyDescent="0.3">
      <c r="A225">
        <f>'INB Plot'!$C$28 + (ROW() - 52)*'INB Plot'!$C$29</f>
        <v>990</v>
      </c>
      <c r="B225">
        <f t="shared" si="18"/>
        <v>7.9842247172924467E-8</v>
      </c>
      <c r="C225">
        <f t="shared" si="19"/>
        <v>1.6145307769929363E-8</v>
      </c>
      <c r="D225" s="5">
        <f t="shared" si="20"/>
        <v>4765919.5510351965</v>
      </c>
      <c r="E225" s="5">
        <f t="shared" si="21"/>
        <v>963740.88509223005</v>
      </c>
      <c r="F225" s="15">
        <f t="shared" si="22"/>
        <v>76.071872822769535</v>
      </c>
      <c r="G225">
        <f t="shared" si="23"/>
        <v>32.313576298524026</v>
      </c>
      <c r="H225">
        <f t="shared" si="24"/>
        <v>-71.37593109980736</v>
      </c>
      <c r="I225" s="15">
        <f t="shared" si="25"/>
        <v>37.009518021486201</v>
      </c>
      <c r="J225" s="5">
        <f xml:space="preserve"> 'INB Plot'!$C$16*($H$2 - I225)</f>
        <v>10672408.507245146</v>
      </c>
      <c r="K225" s="5">
        <f xml:space="preserve"> 'INB Plot'!$C$17 + A225*'INB Plot'!$C$18</f>
        <v>3370000</v>
      </c>
      <c r="L225" s="5">
        <f t="shared" si="26"/>
        <v>7302408.5072451457</v>
      </c>
    </row>
    <row r="226" spans="1:12" x14ac:dyDescent="0.3">
      <c r="A226">
        <f>'INB Plot'!$C$28 + (ROW() - 52)*'INB Plot'!$C$29</f>
        <v>995</v>
      </c>
      <c r="B226">
        <f t="shared" si="18"/>
        <v>7.9761356583715394E-8</v>
      </c>
      <c r="C226">
        <f t="shared" si="19"/>
        <v>1.6064257028112451E-8</v>
      </c>
      <c r="D226" s="5">
        <f t="shared" si="20"/>
        <v>4761091.0541647207</v>
      </c>
      <c r="E226" s="5">
        <f t="shared" si="21"/>
        <v>958902.82844016072</v>
      </c>
      <c r="F226" s="15">
        <f t="shared" si="22"/>
        <v>75.766747488542009</v>
      </c>
      <c r="G226">
        <f t="shared" si="23"/>
        <v>32.618176024512934</v>
      </c>
      <c r="H226">
        <f t="shared" si="24"/>
        <v>-71.517825732447932</v>
      </c>
      <c r="I226" s="15">
        <f t="shared" si="25"/>
        <v>36.867097780607011</v>
      </c>
      <c r="J226" s="5">
        <f xml:space="preserve"> 'INB Plot'!$C$16*($H$2 - I226)</f>
        <v>10693771.543377025</v>
      </c>
      <c r="K226" s="5">
        <f xml:space="preserve"> 'INB Plot'!$C$17 + A226*'INB Plot'!$C$18</f>
        <v>3385000</v>
      </c>
      <c r="L226" s="5">
        <f t="shared" si="26"/>
        <v>7308771.5433770251</v>
      </c>
    </row>
    <row r="227" spans="1:12" x14ac:dyDescent="0.3">
      <c r="A227">
        <f>'INB Plot'!$C$28 + (ROW() - 52)*'INB Plot'!$C$29</f>
        <v>1000</v>
      </c>
      <c r="B227">
        <f t="shared" si="18"/>
        <v>7.9681274900398404E-8</v>
      </c>
      <c r="C227">
        <f t="shared" si="19"/>
        <v>1.5984015984015983E-8</v>
      </c>
      <c r="D227" s="5">
        <f t="shared" si="20"/>
        <v>4756310.8422629479</v>
      </c>
      <c r="E227" s="5">
        <f t="shared" si="21"/>
        <v>954113.10402237752</v>
      </c>
      <c r="F227" s="15">
        <f t="shared" si="22"/>
        <v>75.464059334227073</v>
      </c>
      <c r="G227">
        <f t="shared" si="23"/>
        <v>32.920338952694124</v>
      </c>
      <c r="H227">
        <f t="shared" si="24"/>
        <v>-71.658643386568997</v>
      </c>
      <c r="I227" s="15">
        <f t="shared" si="25"/>
        <v>36.7257549003522</v>
      </c>
      <c r="J227" s="5">
        <f xml:space="preserve"> 'INB Plot'!$C$16*($H$2 - I227)</f>
        <v>10714972.975415247</v>
      </c>
      <c r="K227" s="5">
        <f xml:space="preserve"> 'INB Plot'!$C$17 + A227*'INB Plot'!$C$18</f>
        <v>3400000</v>
      </c>
      <c r="L227" s="5">
        <f t="shared" si="26"/>
        <v>7314972.9754152466</v>
      </c>
    </row>
    <row r="228" spans="1:12" x14ac:dyDescent="0.3">
      <c r="A228">
        <f>'INB Plot'!$C$28 + (ROW() - 52)*'INB Plot'!$C$29</f>
        <v>1005</v>
      </c>
      <c r="B228">
        <f t="shared" si="18"/>
        <v>7.9601990049751238E-8</v>
      </c>
      <c r="C228">
        <f t="shared" si="19"/>
        <v>1.5904572564612325E-8</v>
      </c>
      <c r="D228" s="5">
        <f t="shared" si="20"/>
        <v>4751578.194658706</v>
      </c>
      <c r="E228" s="5">
        <f t="shared" si="21"/>
        <v>949370.99117932399</v>
      </c>
      <c r="F228" s="15">
        <f t="shared" si="22"/>
        <v>75.163779286956654</v>
      </c>
      <c r="G228">
        <f t="shared" si="23"/>
        <v>33.220094208140722</v>
      </c>
      <c r="H228">
        <f t="shared" si="24"/>
        <v>-71.798396080256424</v>
      </c>
      <c r="I228" s="15">
        <f t="shared" si="25"/>
        <v>36.585477414840952</v>
      </c>
      <c r="J228" s="5">
        <f xml:space="preserve"> 'INB Plot'!$C$16*($H$2 - I228)</f>
        <v>10736014.598241933</v>
      </c>
      <c r="K228" s="5">
        <f xml:space="preserve"> 'INB Plot'!$C$17 + A228*'INB Plot'!$C$18</f>
        <v>3415000</v>
      </c>
      <c r="L228" s="5">
        <f t="shared" si="26"/>
        <v>7321014.5982419327</v>
      </c>
    </row>
    <row r="229" spans="1:12" x14ac:dyDescent="0.3">
      <c r="A229">
        <f>'INB Plot'!$C$28 + (ROW() - 52)*'INB Plot'!$C$29</f>
        <v>1010</v>
      </c>
      <c r="B229">
        <f t="shared" si="18"/>
        <v>7.9523490197625341E-8</v>
      </c>
      <c r="C229">
        <f t="shared" si="19"/>
        <v>1.582591493570722E-8</v>
      </c>
      <c r="D229" s="5">
        <f t="shared" si="20"/>
        <v>4746892.4049515361</v>
      </c>
      <c r="E229" s="5">
        <f t="shared" si="21"/>
        <v>944675.78350781405</v>
      </c>
      <c r="F229" s="15">
        <f t="shared" si="22"/>
        <v>74.865878734218171</v>
      </c>
      <c r="G229">
        <f t="shared" si="23"/>
        <v>33.517470453623446</v>
      </c>
      <c r="H229">
        <f t="shared" si="24"/>
        <v>-71.937095657279059</v>
      </c>
      <c r="I229" s="15">
        <f t="shared" si="25"/>
        <v>36.446253530562558</v>
      </c>
      <c r="J229" s="5">
        <f xml:space="preserve"> 'INB Plot'!$C$16*($H$2 - I229)</f>
        <v>10756898.180883693</v>
      </c>
      <c r="K229" s="5">
        <f xml:space="preserve"> 'INB Plot'!$C$17 + A229*'INB Plot'!$C$18</f>
        <v>3430000</v>
      </c>
      <c r="L229" s="5">
        <f t="shared" si="26"/>
        <v>7326898.1808836926</v>
      </c>
    </row>
    <row r="230" spans="1:12" x14ac:dyDescent="0.3">
      <c r="A230">
        <f>'INB Plot'!$C$28 + (ROW() - 52)*'INB Plot'!$C$29</f>
        <v>1015</v>
      </c>
      <c r="B230">
        <f t="shared" si="18"/>
        <v>7.9445763743057333E-8</v>
      </c>
      <c r="C230">
        <f t="shared" si="19"/>
        <v>1.5748031496062992E-8</v>
      </c>
      <c r="D230" s="5">
        <f t="shared" si="20"/>
        <v>4742252.7806602009</v>
      </c>
      <c r="E230" s="5">
        <f t="shared" si="21"/>
        <v>940026.78851023619</v>
      </c>
      <c r="F230" s="15">
        <f t="shared" si="22"/>
        <v>74.570329514783921</v>
      </c>
      <c r="G230">
        <f t="shared" si="23"/>
        <v>33.81249589874659</v>
      </c>
      <c r="H230">
        <f t="shared" si="24"/>
        <v>-72.074753790144541</v>
      </c>
      <c r="I230" s="15">
        <f t="shared" si="25"/>
        <v>36.30807162338597</v>
      </c>
      <c r="J230" s="5">
        <f xml:space="preserve"> 'INB Plot'!$C$16*($H$2 - I230)</f>
        <v>10777625.466960181</v>
      </c>
      <c r="K230" s="5">
        <f xml:space="preserve"> 'INB Plot'!$C$17 + A230*'INB Plot'!$C$18</f>
        <v>3445000</v>
      </c>
      <c r="L230" s="5">
        <f t="shared" si="26"/>
        <v>7332625.4669601806</v>
      </c>
    </row>
    <row r="231" spans="1:12" x14ac:dyDescent="0.3">
      <c r="A231">
        <f>'INB Plot'!$C$28 + (ROW() - 52)*'INB Plot'!$C$29</f>
        <v>1020</v>
      </c>
      <c r="B231">
        <f t="shared" si="18"/>
        <v>7.9368799312553701E-8</v>
      </c>
      <c r="C231">
        <f t="shared" si="19"/>
        <v>1.5670910871694417E-8</v>
      </c>
      <c r="D231" s="5">
        <f t="shared" si="20"/>
        <v>4737658.6428815247</v>
      </c>
      <c r="E231" s="5">
        <f t="shared" si="21"/>
        <v>935423.32725406461</v>
      </c>
      <c r="F231" s="15">
        <f t="shared" si="22"/>
        <v>74.277103909854219</v>
      </c>
      <c r="G231">
        <f t="shared" si="23"/>
        <v>34.105198308868808</v>
      </c>
      <c r="H231">
        <f t="shared" si="24"/>
        <v>-72.211381983092082</v>
      </c>
      <c r="I231" s="15">
        <f t="shared" si="25"/>
        <v>36.170920235630945</v>
      </c>
      <c r="J231" s="5">
        <f xml:space="preserve"> 'INB Plot'!$C$16*($H$2 - I231)</f>
        <v>10798198.175123435</v>
      </c>
      <c r="K231" s="5">
        <f xml:space="preserve"> 'INB Plot'!$C$17 + A231*'INB Plot'!$C$18</f>
        <v>3460000</v>
      </c>
      <c r="L231" s="5">
        <f t="shared" si="26"/>
        <v>7338198.1751234345</v>
      </c>
    </row>
    <row r="232" spans="1:12" x14ac:dyDescent="0.3">
      <c r="A232">
        <f>'INB Plot'!$C$28 + (ROW() - 52)*'INB Plot'!$C$29</f>
        <v>1025</v>
      </c>
      <c r="B232">
        <f t="shared" si="18"/>
        <v>7.929258575454281E-8</v>
      </c>
      <c r="C232">
        <f t="shared" si="19"/>
        <v>1.5594541910331383E-8</v>
      </c>
      <c r="D232" s="5">
        <f t="shared" si="20"/>
        <v>4733109.325959227</v>
      </c>
      <c r="E232" s="5">
        <f t="shared" si="21"/>
        <v>930864.73404132552</v>
      </c>
      <c r="F232" s="15">
        <f t="shared" si="22"/>
        <v>73.986174634407675</v>
      </c>
      <c r="G232">
        <f t="shared" si="23"/>
        <v>34.395605013813565</v>
      </c>
      <c r="H232">
        <f t="shared" si="24"/>
        <v>-72.346991575026692</v>
      </c>
      <c r="I232" s="15">
        <f t="shared" si="25"/>
        <v>36.034788073194548</v>
      </c>
      <c r="J232" s="5">
        <f xml:space="preserve"> 'INB Plot'!$C$16*($H$2 - I232)</f>
        <v>10818617.999488894</v>
      </c>
      <c r="K232" s="5">
        <f xml:space="preserve"> 'INB Plot'!$C$17 + A232*'INB Plot'!$C$18</f>
        <v>3475000</v>
      </c>
      <c r="L232" s="5">
        <f t="shared" si="26"/>
        <v>7343617.9994888939</v>
      </c>
    </row>
    <row r="233" spans="1:12" x14ac:dyDescent="0.3">
      <c r="A233">
        <f>'INB Plot'!$C$28 + (ROW() - 52)*'INB Plot'!$C$29</f>
        <v>1030</v>
      </c>
      <c r="B233">
        <f t="shared" si="18"/>
        <v>7.9217112133988314E-8</v>
      </c>
      <c r="C233">
        <f t="shared" si="19"/>
        <v>1.5518913676042678E-8</v>
      </c>
      <c r="D233" s="5">
        <f t="shared" si="20"/>
        <v>4728604.1771623874</v>
      </c>
      <c r="E233" s="5">
        <f t="shared" si="21"/>
        <v>926350.35608768195</v>
      </c>
      <c r="F233" s="15">
        <f t="shared" si="22"/>
        <v>73.69751482875408</v>
      </c>
      <c r="G233">
        <f t="shared" si="23"/>
        <v>34.683742916375991</v>
      </c>
      <c r="H233">
        <f t="shared" si="24"/>
        <v>-72.481593742393642</v>
      </c>
      <c r="I233" s="15">
        <f t="shared" si="25"/>
        <v>35.899664002736429</v>
      </c>
      <c r="J233" s="5">
        <f xml:space="preserve"> 'INB Plot'!$C$16*($H$2 - I233)</f>
        <v>10838886.610057611</v>
      </c>
      <c r="K233" s="5">
        <f xml:space="preserve"> 'INB Plot'!$C$17 + A233*'INB Plot'!$C$18</f>
        <v>3490000</v>
      </c>
      <c r="L233" s="5">
        <f t="shared" si="26"/>
        <v>7348886.610057611</v>
      </c>
    </row>
    <row r="234" spans="1:12" x14ac:dyDescent="0.3">
      <c r="A234">
        <f>'INB Plot'!$C$28 + (ROW() - 52)*'INB Plot'!$C$29</f>
        <v>1035</v>
      </c>
      <c r="B234">
        <f t="shared" si="18"/>
        <v>7.9142367727158994E-8</v>
      </c>
      <c r="C234">
        <f t="shared" si="19"/>
        <v>1.5444015444015443E-8</v>
      </c>
      <c r="D234" s="5">
        <f t="shared" si="20"/>
        <v>4724142.5563732469</v>
      </c>
      <c r="E234" s="5">
        <f t="shared" si="21"/>
        <v>921879.55321081076</v>
      </c>
      <c r="F234" s="15">
        <f t="shared" si="22"/>
        <v>73.411098050283144</v>
      </c>
      <c r="G234">
        <f t="shared" si="23"/>
        <v>34.969638500630481</v>
      </c>
      <c r="H234">
        <f t="shared" si="24"/>
        <v>-72.615199501997409</v>
      </c>
      <c r="I234" s="15">
        <f t="shared" si="25"/>
        <v>35.765537048916215</v>
      </c>
      <c r="J234" s="5">
        <f xml:space="preserve"> 'INB Plot'!$C$16*($H$2 - I234)</f>
        <v>10859005.653130643</v>
      </c>
      <c r="K234" s="5">
        <f xml:space="preserve"> 'INB Plot'!$C$17 + A234*'INB Plot'!$C$18</f>
        <v>3505000</v>
      </c>
      <c r="L234" s="5">
        <f t="shared" si="26"/>
        <v>7354005.6531306431</v>
      </c>
    </row>
    <row r="235" spans="1:12" x14ac:dyDescent="0.3">
      <c r="A235">
        <f>'INB Plot'!$C$28 + (ROW() - 52)*'INB Plot'!$C$29</f>
        <v>1040</v>
      </c>
      <c r="B235">
        <f t="shared" si="18"/>
        <v>7.9068342016549184E-8</v>
      </c>
      <c r="C235">
        <f t="shared" si="19"/>
        <v>1.536983669548511E-8</v>
      </c>
      <c r="D235" s="5">
        <f t="shared" si="20"/>
        <v>4719723.8357840022</v>
      </c>
      <c r="E235" s="5">
        <f t="shared" si="21"/>
        <v>917451.69752776169</v>
      </c>
      <c r="F235" s="15">
        <f t="shared" si="22"/>
        <v>73.126898265404975</v>
      </c>
      <c r="G235">
        <f t="shared" si="23"/>
        <v>35.253317840045838</v>
      </c>
      <c r="H235">
        <f t="shared" si="24"/>
        <v>-72.747819713762453</v>
      </c>
      <c r="I235" s="15">
        <f t="shared" si="25"/>
        <v>35.63239639168836</v>
      </c>
      <c r="J235" s="5">
        <f xml:space="preserve"> 'INB Plot'!$C$16*($H$2 - I235)</f>
        <v>10878976.751714822</v>
      </c>
      <c r="K235" s="5">
        <f xml:space="preserve"> 'INB Plot'!$C$17 + A235*'INB Plot'!$C$18</f>
        <v>3520000</v>
      </c>
      <c r="L235" s="5">
        <f t="shared" si="26"/>
        <v>7358976.7517148219</v>
      </c>
    </row>
    <row r="236" spans="1:12" x14ac:dyDescent="0.3">
      <c r="A236">
        <f>'INB Plot'!$C$28 + (ROW() - 52)*'INB Plot'!$C$29</f>
        <v>1045</v>
      </c>
      <c r="B236">
        <f t="shared" si="18"/>
        <v>7.8995024685945209E-8</v>
      </c>
      <c r="C236">
        <f t="shared" si="19"/>
        <v>1.5296367112810708E-8</v>
      </c>
      <c r="D236" s="5">
        <f t="shared" si="20"/>
        <v>4715347.3996023098</v>
      </c>
      <c r="E236" s="5">
        <f t="shared" si="21"/>
        <v>913066.17316099431</v>
      </c>
      <c r="F236" s="15">
        <f t="shared" si="22"/>
        <v>72.844889841676306</v>
      </c>
      <c r="G236">
        <f t="shared" si="23"/>
        <v>35.534806605411688</v>
      </c>
      <c r="H236">
        <f t="shared" si="24"/>
        <v>-72.879465083440351</v>
      </c>
      <c r="I236" s="15">
        <f t="shared" si="25"/>
        <v>35.500231363647643</v>
      </c>
      <c r="J236" s="5">
        <f xml:space="preserve"> 'INB Plot'!$C$16*($H$2 - I236)</f>
        <v>10898801.50592093</v>
      </c>
      <c r="K236" s="5">
        <f xml:space="preserve"> 'INB Plot'!$C$17 + A236*'INB Plot'!$C$18</f>
        <v>3535000</v>
      </c>
      <c r="L236" s="5">
        <f t="shared" si="26"/>
        <v>7363801.5059209298</v>
      </c>
    </row>
    <row r="237" spans="1:12" x14ac:dyDescent="0.3">
      <c r="A237">
        <f>'INB Plot'!$C$28 + (ROW() - 52)*'INB Plot'!$C$29</f>
        <v>1050</v>
      </c>
      <c r="B237">
        <f t="shared" si="18"/>
        <v>7.8922405615632702E-8</v>
      </c>
      <c r="C237">
        <f t="shared" si="19"/>
        <v>1.522359657469077E-8</v>
      </c>
      <c r="D237" s="5">
        <f t="shared" si="20"/>
        <v>4711012.6437652055</v>
      </c>
      <c r="E237" s="5">
        <f t="shared" si="21"/>
        <v>908722.37595280679</v>
      </c>
      <c r="F237" s="15">
        <f t="shared" si="22"/>
        <v>72.565047540107741</v>
      </c>
      <c r="G237">
        <f t="shared" si="23"/>
        <v>35.814130072582316</v>
      </c>
      <c r="H237">
        <f t="shared" si="24"/>
        <v>-73.010146165263535</v>
      </c>
      <c r="I237" s="15">
        <f t="shared" si="25"/>
        <v>35.369031447426522</v>
      </c>
      <c r="J237" s="5">
        <f xml:space="preserve"> 'INB Plot'!$C$16*($H$2 - I237)</f>
        <v>10918481.493354097</v>
      </c>
      <c r="K237" s="5">
        <f xml:space="preserve"> 'INB Plot'!$C$17 + A237*'INB Plot'!$C$18</f>
        <v>3550000</v>
      </c>
      <c r="L237" s="5">
        <f t="shared" si="26"/>
        <v>7368481.493354097</v>
      </c>
    </row>
    <row r="238" spans="1:12" x14ac:dyDescent="0.3">
      <c r="A238">
        <f>'INB Plot'!$C$28 + (ROW() - 52)*'INB Plot'!$C$29</f>
        <v>1055</v>
      </c>
      <c r="B238">
        <f t="shared" si="18"/>
        <v>7.8850474877740228E-8</v>
      </c>
      <c r="C238">
        <f t="shared" si="19"/>
        <v>1.5151515151515152E-8</v>
      </c>
      <c r="D238" s="5">
        <f t="shared" si="20"/>
        <v>4706718.9756611548</v>
      </c>
      <c r="E238" s="5">
        <f t="shared" si="21"/>
        <v>904419.71318787884</v>
      </c>
      <c r="F238" s="15">
        <f t="shared" si="22"/>
        <v>72.28734650764757</v>
      </c>
      <c r="G238">
        <f t="shared" si="23"/>
        <v>36.091313130042863</v>
      </c>
      <c r="H238">
        <f t="shared" si="24"/>
        <v>-73.139873364545906</v>
      </c>
      <c r="I238" s="15">
        <f t="shared" si="25"/>
        <v>35.238786273144527</v>
      </c>
      <c r="J238" s="5">
        <f xml:space="preserve"> 'INB Plot'!$C$16*($H$2 - I238)</f>
        <v>10938018.269496396</v>
      </c>
      <c r="K238" s="5">
        <f xml:space="preserve"> 'INB Plot'!$C$17 + A238*'INB Plot'!$C$18</f>
        <v>3565000</v>
      </c>
      <c r="L238" s="5">
        <f t="shared" si="26"/>
        <v>7373018.2694963962</v>
      </c>
    </row>
    <row r="239" spans="1:12" x14ac:dyDescent="0.3">
      <c r="A239">
        <f>'INB Plot'!$C$28 + (ROW() - 52)*'INB Plot'!$C$29</f>
        <v>1060</v>
      </c>
      <c r="B239">
        <f t="shared" si="18"/>
        <v>7.8779222731714657E-8</v>
      </c>
      <c r="C239">
        <f t="shared" si="19"/>
        <v>1.5080113100848255E-8</v>
      </c>
      <c r="D239" s="5">
        <f t="shared" si="20"/>
        <v>4702465.8138599722</v>
      </c>
      <c r="E239" s="5">
        <f t="shared" si="21"/>
        <v>900157.60332365683</v>
      </c>
      <c r="F239" s="15">
        <f t="shared" si="22"/>
        <v>72.01176226983668</v>
      </c>
      <c r="G239">
        <f t="shared" si="23"/>
        <v>36.366380286301364</v>
      </c>
      <c r="H239">
        <f t="shared" si="24"/>
        <v>-73.268656940231239</v>
      </c>
      <c r="I239" s="15">
        <f t="shared" si="25"/>
        <v>35.109485615906806</v>
      </c>
      <c r="J239" s="5">
        <f xml:space="preserve"> 'INB Plot'!$C$16*($H$2 - I239)</f>
        <v>10957413.368082056</v>
      </c>
      <c r="K239" s="5">
        <f xml:space="preserve"> 'INB Plot'!$C$17 + A239*'INB Plot'!$C$18</f>
        <v>3580000</v>
      </c>
      <c r="L239" s="5">
        <f t="shared" si="26"/>
        <v>7377413.3680820558</v>
      </c>
    </row>
    <row r="240" spans="1:12" x14ac:dyDescent="0.3">
      <c r="A240">
        <f>'INB Plot'!$C$28 + (ROW() - 52)*'INB Plot'!$C$29</f>
        <v>1065</v>
      </c>
      <c r="B240">
        <f t="shared" si="18"/>
        <v>7.8708639619924059E-8</v>
      </c>
      <c r="C240">
        <f t="shared" si="19"/>
        <v>1.5009380863039399E-8</v>
      </c>
      <c r="D240" s="5">
        <f t="shared" si="20"/>
        <v>4698252.587850349</v>
      </c>
      <c r="E240" s="5">
        <f t="shared" si="21"/>
        <v>895935.4757283302</v>
      </c>
      <c r="F240" s="15">
        <f t="shared" si="22"/>
        <v>71.738270723630848</v>
      </c>
      <c r="G240">
        <f t="shared" si="23"/>
        <v>36.639355677113144</v>
      </c>
      <c r="H240">
        <f t="shared" si="24"/>
        <v>-73.396507007394376</v>
      </c>
      <c r="I240" s="15">
        <f t="shared" si="25"/>
        <v>34.981119393349616</v>
      </c>
      <c r="J240" s="5">
        <f xml:space="preserve"> 'INB Plot'!$C$16*($H$2 - I240)</f>
        <v>10976668.301465634</v>
      </c>
      <c r="K240" s="5">
        <f xml:space="preserve"> 'INB Plot'!$C$17 + A240*'INB Plot'!$C$18</f>
        <v>3595000</v>
      </c>
      <c r="L240" s="5">
        <f t="shared" si="26"/>
        <v>7381668.3014656343</v>
      </c>
    </row>
    <row r="241" spans="1:12" x14ac:dyDescent="0.3">
      <c r="A241">
        <f>'INB Plot'!$C$28 + (ROW() - 52)*'INB Plot'!$C$29</f>
        <v>1070</v>
      </c>
      <c r="B241">
        <f t="shared" si="18"/>
        <v>7.863871616338385E-8</v>
      </c>
      <c r="C241">
        <f t="shared" si="19"/>
        <v>1.4939309056956115E-8</v>
      </c>
      <c r="D241" s="5">
        <f t="shared" si="20"/>
        <v>4694078.7377847414</v>
      </c>
      <c r="E241" s="5">
        <f t="shared" si="21"/>
        <v>891752.77042614378</v>
      </c>
      <c r="F241" s="15">
        <f t="shared" si="22"/>
        <v>71.466848130385245</v>
      </c>
      <c r="G241">
        <f t="shared" si="23"/>
        <v>36.910263072539919</v>
      </c>
      <c r="H241">
        <f t="shared" si="24"/>
        <v>-73.523433539688909</v>
      </c>
      <c r="I241" s="15">
        <f t="shared" si="25"/>
        <v>34.853677663236255</v>
      </c>
      <c r="J241" s="5">
        <f xml:space="preserve"> 'INB Plot'!$C$16*($H$2 - I241)</f>
        <v>10995784.560982637</v>
      </c>
      <c r="K241" s="5">
        <f xml:space="preserve"> 'INB Plot'!$C$17 + A241*'INB Plot'!$C$18</f>
        <v>3610000</v>
      </c>
      <c r="L241" s="5">
        <f t="shared" si="26"/>
        <v>7385784.5609826371</v>
      </c>
    </row>
    <row r="242" spans="1:12" x14ac:dyDescent="0.3">
      <c r="A242">
        <f>'INB Plot'!$C$28 + (ROW() - 52)*'INB Plot'!$C$29</f>
        <v>1075</v>
      </c>
      <c r="B242">
        <f t="shared" si="18"/>
        <v>7.8569443157602152E-8</v>
      </c>
      <c r="C242">
        <f t="shared" si="19"/>
        <v>1.4869888475836431E-8</v>
      </c>
      <c r="D242" s="5">
        <f t="shared" si="20"/>
        <v>4689943.7142313728</v>
      </c>
      <c r="E242" s="5">
        <f t="shared" si="21"/>
        <v>887608.93784981407</v>
      </c>
      <c r="F242" s="15">
        <f t="shared" si="22"/>
        <v>71.197471108997675</v>
      </c>
      <c r="G242">
        <f t="shared" si="23"/>
        <v>37.179125883850304</v>
      </c>
      <c r="H242">
        <f t="shared" si="24"/>
        <v>-73.64944637175077</v>
      </c>
      <c r="I242" s="15">
        <f t="shared" si="25"/>
        <v>34.727150621097209</v>
      </c>
      <c r="J242" s="5">
        <f xml:space="preserve"> 'INB Plot'!$C$16*($H$2 - I242)</f>
        <v>11014763.617303494</v>
      </c>
      <c r="K242" s="5">
        <f xml:space="preserve"> 'INB Plot'!$C$17 + A242*'INB Plot'!$C$18</f>
        <v>3625000</v>
      </c>
      <c r="L242" s="5">
        <f t="shared" si="26"/>
        <v>7389763.6173034944</v>
      </c>
    </row>
    <row r="243" spans="1:12" x14ac:dyDescent="0.3">
      <c r="A243">
        <f>'INB Plot'!$C$28 + (ROW() - 52)*'INB Plot'!$C$29</f>
        <v>1080</v>
      </c>
      <c r="B243">
        <f t="shared" si="18"/>
        <v>7.8500811568540649E-8</v>
      </c>
      <c r="C243">
        <f t="shared" si="19"/>
        <v>1.4801110083256245E-8</v>
      </c>
      <c r="D243" s="5">
        <f t="shared" si="20"/>
        <v>4685846.9779331265</v>
      </c>
      <c r="E243" s="5">
        <f t="shared" si="21"/>
        <v>883503.43859981501</v>
      </c>
      <c r="F243" s="15">
        <f t="shared" si="22"/>
        <v>70.9301166292056</v>
      </c>
      <c r="G243">
        <f t="shared" si="23"/>
        <v>37.445967170263657</v>
      </c>
      <c r="H243">
        <f t="shared" si="24"/>
        <v>-73.774555201552573</v>
      </c>
      <c r="I243" s="15">
        <f t="shared" si="25"/>
        <v>34.601528597916683</v>
      </c>
      <c r="J243" s="5">
        <f xml:space="preserve"> 'INB Plot'!$C$16*($H$2 - I243)</f>
        <v>11033606.920780573</v>
      </c>
      <c r="K243" s="5">
        <f xml:space="preserve"> 'INB Plot'!$C$17 + A243*'INB Plot'!$C$18</f>
        <v>3640000</v>
      </c>
      <c r="L243" s="5">
        <f t="shared" si="26"/>
        <v>7393606.920780573</v>
      </c>
    </row>
    <row r="244" spans="1:12" x14ac:dyDescent="0.3">
      <c r="A244">
        <f>'INB Plot'!$C$28 + (ROW() - 52)*'INB Plot'!$C$29</f>
        <v>1085</v>
      </c>
      <c r="B244">
        <f t="shared" ref="B244:B307" si="27" xml:space="preserve"> ($B$9+A244)/(POWER($B$9,2)*($B$9 + 1)*A244)</f>
        <v>7.8432812528687093E-8</v>
      </c>
      <c r="C244">
        <f t="shared" ref="C244:C307" si="28" xml:space="preserve"> 1/(POWER($B$9,2)*(A244 + 1))</f>
        <v>1.4732965009208103E-8</v>
      </c>
      <c r="D244" s="5">
        <f t="shared" ref="D244:D307" si="29">B244*$E$8</f>
        <v>4681787.9995731143</v>
      </c>
      <c r="E244" s="5">
        <f t="shared" ref="E244:E307" si="30">C244*$E$8</f>
        <v>879435.74321031303</v>
      </c>
      <c r="F244" s="15">
        <f t="shared" ref="F244:F307" si="31" xml:space="preserve"> E244*SQRT($G$2/(2*PI()))*EXP(-POWER($F$2,2)/(2*$G$2))/D244</f>
        <v>70.664762005033424</v>
      </c>
      <c r="G244">
        <f t="shared" ref="G244:G307" si="32" xml:space="preserve"> -$F$2*NORMDIST(-$F$2/SQRT($G$2),0,1,1) + POWER($G$2,3/2)*EXP( -POWER($F$2,2)/(2*$G$2) ) / (D244*SQRT(2*PI()))</f>
        <v>37.710809645542724</v>
      </c>
      <c r="H244">
        <f t="shared" ref="H244:H307" si="33" xml:space="preserve"> $F$2*NORMDIST(-$F$2*SQRT(D244)/$G$2,0,1,1) - $G$2*EXP(-POWER($F$2,2)*D244/(2*POWER($G$2,2)))/(SQRT(2*PI()*D244))</f>
        <v>-73.898769592711631</v>
      </c>
      <c r="I244" s="15">
        <f t="shared" si="25"/>
        <v>34.476802057864518</v>
      </c>
      <c r="J244" s="5">
        <f xml:space="preserve"> 'INB Plot'!$C$16*($H$2 - I244)</f>
        <v>11052315.901788399</v>
      </c>
      <c r="K244" s="5">
        <f xml:space="preserve"> 'INB Plot'!$C$17 + A244*'INB Plot'!$C$18</f>
        <v>3655000</v>
      </c>
      <c r="L244" s="5">
        <f t="shared" si="26"/>
        <v>7397315.9017883986</v>
      </c>
    </row>
    <row r="245" spans="1:12" x14ac:dyDescent="0.3">
      <c r="A245">
        <f>'INB Plot'!$C$28 + (ROW() - 52)*'INB Plot'!$C$29</f>
        <v>1090</v>
      </c>
      <c r="B245">
        <f t="shared" si="27"/>
        <v>7.8365437333235862E-8</v>
      </c>
      <c r="C245">
        <f t="shared" si="28"/>
        <v>1.466544454628781E-8</v>
      </c>
      <c r="D245" s="5">
        <f t="shared" si="29"/>
        <v>4677766.2595466794</v>
      </c>
      <c r="E245" s="5">
        <f t="shared" si="30"/>
        <v>875405.33192153985</v>
      </c>
      <c r="F245" s="15">
        <f t="shared" si="31"/>
        <v>70.401384888386161</v>
      </c>
      <c r="G245">
        <f t="shared" si="32"/>
        <v>37.973675684439172</v>
      </c>
      <c r="H245">
        <f t="shared" si="33"/>
        <v>-74.022098976754393</v>
      </c>
      <c r="I245" s="15">
        <f t="shared" ref="I245:I308" si="34">F245+G245+H245</f>
        <v>34.352961596070941</v>
      </c>
      <c r="J245" s="5">
        <f xml:space="preserve"> 'INB Plot'!$C$16*($H$2 - I245)</f>
        <v>11070891.971057435</v>
      </c>
      <c r="K245" s="5">
        <f xml:space="preserve"> 'INB Plot'!$C$17 + A245*'INB Plot'!$C$18</f>
        <v>3670000</v>
      </c>
      <c r="L245" s="5">
        <f t="shared" ref="L245:L308" si="35" xml:space="preserve"> J245 - K245</f>
        <v>7400891.9710574355</v>
      </c>
    </row>
    <row r="246" spans="1:12" x14ac:dyDescent="0.3">
      <c r="A246">
        <f>'INB Plot'!$C$28 + (ROW() - 52)*'INB Plot'!$C$29</f>
        <v>1095</v>
      </c>
      <c r="B246">
        <f t="shared" si="27"/>
        <v>7.8298677436373228E-8</v>
      </c>
      <c r="C246">
        <f t="shared" si="28"/>
        <v>1.4598540145985402E-8</v>
      </c>
      <c r="D246" s="5">
        <f t="shared" si="29"/>
        <v>4673781.2477396643</v>
      </c>
      <c r="E246" s="5">
        <f t="shared" si="30"/>
        <v>871411.69445839419</v>
      </c>
      <c r="F246" s="15">
        <f t="shared" si="31"/>
        <v>70.139963262785272</v>
      </c>
      <c r="G246">
        <f t="shared" si="32"/>
        <v>38.234587328994337</v>
      </c>
      <c r="H246">
        <f t="shared" si="33"/>
        <v>-74.144552655336327</v>
      </c>
      <c r="I246" s="15">
        <f t="shared" si="34"/>
        <v>34.229997936443283</v>
      </c>
      <c r="J246" s="5">
        <f xml:space="preserve"> 'INB Plot'!$C$16*($H$2 - I246)</f>
        <v>11089336.520001583</v>
      </c>
      <c r="K246" s="5">
        <f xml:space="preserve"> 'INB Plot'!$C$17 + A246*'INB Plot'!$C$18</f>
        <v>3685000</v>
      </c>
      <c r="L246" s="5">
        <f t="shared" si="35"/>
        <v>7404336.5200015828</v>
      </c>
    </row>
    <row r="247" spans="1:12" x14ac:dyDescent="0.3">
      <c r="A247">
        <f>'INB Plot'!$C$28 + (ROW() - 52)*'INB Plot'!$C$29</f>
        <v>1100</v>
      </c>
      <c r="B247">
        <f t="shared" si="27"/>
        <v>7.8232524447663891E-8</v>
      </c>
      <c r="C247">
        <f t="shared" si="28"/>
        <v>1.4532243415077202E-8</v>
      </c>
      <c r="D247" s="5">
        <f t="shared" si="29"/>
        <v>4669832.4633127125</v>
      </c>
      <c r="E247" s="5">
        <f t="shared" si="30"/>
        <v>867454.32981507713</v>
      </c>
      <c r="F247" s="15">
        <f t="shared" si="31"/>
        <v>69.880475437243433</v>
      </c>
      <c r="G247">
        <f t="shared" si="32"/>
        <v>38.493566294700997</v>
      </c>
      <c r="H247">
        <f t="shared" si="33"/>
        <v>-74.266139802417115</v>
      </c>
      <c r="I247" s="15">
        <f t="shared" si="34"/>
        <v>34.107901929527316</v>
      </c>
      <c r="J247" s="5">
        <f xml:space="preserve"> 'INB Plot'!$C$16*($H$2 - I247)</f>
        <v>11107650.921038978</v>
      </c>
      <c r="K247" s="5">
        <f xml:space="preserve"> 'INB Plot'!$C$17 + A247*'INB Plot'!$C$18</f>
        <v>3700000</v>
      </c>
      <c r="L247" s="5">
        <f t="shared" si="35"/>
        <v>7407650.9210389778</v>
      </c>
    </row>
    <row r="248" spans="1:12" x14ac:dyDescent="0.3">
      <c r="A248">
        <f>'INB Plot'!$C$28 + (ROW() - 52)*'INB Plot'!$C$29</f>
        <v>1105</v>
      </c>
      <c r="B248">
        <f t="shared" si="27"/>
        <v>7.8166970128535633E-8</v>
      </c>
      <c r="C248">
        <f t="shared" si="28"/>
        <v>1.4466546112115732E-8</v>
      </c>
      <c r="D248" s="5">
        <f t="shared" si="29"/>
        <v>4665919.4144914355</v>
      </c>
      <c r="E248" s="5">
        <f t="shared" si="30"/>
        <v>863532.74604556954</v>
      </c>
      <c r="F248" s="15">
        <f t="shared" si="31"/>
        <v>69.622900040274487</v>
      </c>
      <c r="G248">
        <f t="shared" si="32"/>
        <v>38.750633976527865</v>
      </c>
      <c r="H248">
        <f t="shared" si="33"/>
        <v>-74.386869466396689</v>
      </c>
      <c r="I248" s="15">
        <f t="shared" si="34"/>
        <v>33.986664550405663</v>
      </c>
      <c r="J248" s="5">
        <f xml:space="preserve"> 'INB Plot'!$C$16*($H$2 - I248)</f>
        <v>11125836.527907226</v>
      </c>
      <c r="K248" s="5">
        <f xml:space="preserve"> 'INB Plot'!$C$17 + A248*'INB Plot'!$C$18</f>
        <v>3715000</v>
      </c>
      <c r="L248" s="5">
        <f t="shared" si="35"/>
        <v>7410836.5279072262</v>
      </c>
    </row>
    <row r="249" spans="1:12" x14ac:dyDescent="0.3">
      <c r="A249">
        <f>'INB Plot'!$C$28 + (ROW() - 52)*'INB Plot'!$C$29</f>
        <v>1110</v>
      </c>
      <c r="B249">
        <f t="shared" si="27"/>
        <v>7.8102006388858984E-8</v>
      </c>
      <c r="C249">
        <f t="shared" si="28"/>
        <v>1.4401440144014402E-8</v>
      </c>
      <c r="D249" s="5">
        <f t="shared" si="29"/>
        <v>4662041.6183622414</v>
      </c>
      <c r="E249" s="5">
        <f t="shared" si="30"/>
        <v>859646.46005976596</v>
      </c>
      <c r="F249" s="15">
        <f t="shared" si="31"/>
        <v>69.36721601403498</v>
      </c>
      <c r="G249">
        <f t="shared" si="32"/>
        <v>39.005811454811862</v>
      </c>
      <c r="H249">
        <f t="shared" si="33"/>
        <v>-74.506750572206613</v>
      </c>
      <c r="I249" s="15">
        <f t="shared" si="34"/>
        <v>33.86627689664023</v>
      </c>
      <c r="J249" s="5">
        <f xml:space="preserve"> 'INB Plot'!$C$16*($H$2 - I249)</f>
        <v>11143894.675972041</v>
      </c>
      <c r="K249" s="5">
        <f xml:space="preserve"> 'INB Plot'!$C$17 + A249*'INB Plot'!$C$18</f>
        <v>3730000</v>
      </c>
      <c r="L249" s="5">
        <f t="shared" si="35"/>
        <v>7413894.6759720407</v>
      </c>
    </row>
    <row r="250" spans="1:12" x14ac:dyDescent="0.3">
      <c r="A250">
        <f>'INB Plot'!$C$28 + (ROW() - 52)*'INB Plot'!$C$29</f>
        <v>1115</v>
      </c>
      <c r="B250">
        <f t="shared" si="27"/>
        <v>7.8037625283618887E-8</v>
      </c>
      <c r="C250">
        <f t="shared" si="28"/>
        <v>1.4336917562724014E-8</v>
      </c>
      <c r="D250" s="5">
        <f t="shared" si="29"/>
        <v>4658198.6006736681</v>
      </c>
      <c r="E250" s="5">
        <f t="shared" si="30"/>
        <v>855794.99742508959</v>
      </c>
      <c r="F250" s="15">
        <f t="shared" si="31"/>
        <v>69.113402608594313</v>
      </c>
      <c r="G250">
        <f t="shared" si="32"/>
        <v>39.259119501020621</v>
      </c>
      <c r="H250">
        <f t="shared" si="33"/>
        <v>-74.625791923363067</v>
      </c>
      <c r="I250" s="15">
        <f t="shared" si="34"/>
        <v>33.746730186251867</v>
      </c>
      <c r="J250" s="5">
        <f xml:space="preserve"> 'INB Plot'!$C$16*($H$2 - I250)</f>
        <v>11161826.682530297</v>
      </c>
      <c r="K250" s="5">
        <f xml:space="preserve"> 'INB Plot'!$C$17 + A250*'INB Plot'!$C$18</f>
        <v>3745000</v>
      </c>
      <c r="L250" s="5">
        <f t="shared" si="35"/>
        <v>7416826.682530297</v>
      </c>
    </row>
    <row r="251" spans="1:12" x14ac:dyDescent="0.3">
      <c r="A251">
        <f>'INB Plot'!$C$28 + (ROW() - 52)*'INB Plot'!$C$29</f>
        <v>1120</v>
      </c>
      <c r="B251">
        <f t="shared" si="27"/>
        <v>7.7973819009675577E-8</v>
      </c>
      <c r="C251">
        <f t="shared" si="28"/>
        <v>1.4272970561998216E-8</v>
      </c>
      <c r="D251" s="5">
        <f t="shared" si="29"/>
        <v>4654389.8956430275</v>
      </c>
      <c r="E251" s="5">
        <f t="shared" si="30"/>
        <v>851977.89217341656</v>
      </c>
      <c r="F251" s="15">
        <f t="shared" si="31"/>
        <v>68.86143937632967</v>
      </c>
      <c r="G251">
        <f t="shared" si="32"/>
        <v>39.510578583388394</v>
      </c>
      <c r="H251">
        <f t="shared" si="33"/>
        <v>-74.744002203980358</v>
      </c>
      <c r="I251" s="15">
        <f t="shared" si="34"/>
        <v>33.628015755737707</v>
      </c>
      <c r="J251" s="5">
        <f xml:space="preserve"> 'INB Plot'!$C$16*($H$2 - I251)</f>
        <v>11179633.84710742</v>
      </c>
      <c r="K251" s="5">
        <f xml:space="preserve"> 'INB Plot'!$C$17 + A251*'INB Plot'!$C$18</f>
        <v>3760000</v>
      </c>
      <c r="L251" s="5">
        <f t="shared" si="35"/>
        <v>7419633.8471074197</v>
      </c>
    </row>
    <row r="252" spans="1:12" x14ac:dyDescent="0.3">
      <c r="A252">
        <f>'INB Plot'!$C$28 + (ROW() - 52)*'INB Plot'!$C$29</f>
        <v>1125</v>
      </c>
      <c r="B252">
        <f t="shared" si="27"/>
        <v>7.7910579902611779E-8</v>
      </c>
      <c r="C252">
        <f t="shared" si="28"/>
        <v>1.4209591474245116E-8</v>
      </c>
      <c r="D252" s="5">
        <f t="shared" si="29"/>
        <v>4650615.0457682163</v>
      </c>
      <c r="E252" s="5">
        <f t="shared" si="30"/>
        <v>848194.68661314389</v>
      </c>
      <c r="F252" s="15">
        <f t="shared" si="31"/>
        <v>68.611306166443129</v>
      </c>
      <c r="G252">
        <f t="shared" si="32"/>
        <v>39.760208872429814</v>
      </c>
      <c r="H252">
        <f t="shared" si="33"/>
        <v>-74.861389980744121</v>
      </c>
      <c r="I252" s="15">
        <f t="shared" si="34"/>
        <v>33.510125058128821</v>
      </c>
      <c r="J252" s="5">
        <f xml:space="preserve"> 'INB Plot'!$C$16*($H$2 - I252)</f>
        <v>11197317.451748753</v>
      </c>
      <c r="K252" s="5">
        <f xml:space="preserve"> 'INB Plot'!$C$17 + A252*'INB Plot'!$C$18</f>
        <v>3775000</v>
      </c>
      <c r="L252" s="5">
        <f t="shared" si="35"/>
        <v>7422317.451748753</v>
      </c>
    </row>
    <row r="253" spans="1:12" x14ac:dyDescent="0.3">
      <c r="A253">
        <f>'INB Plot'!$C$28 + (ROW() - 52)*'INB Plot'!$C$29</f>
        <v>1130</v>
      </c>
      <c r="B253">
        <f t="shared" si="27"/>
        <v>7.7847900433663576E-8</v>
      </c>
      <c r="C253">
        <f t="shared" si="28"/>
        <v>1.4146772767462423E-8</v>
      </c>
      <c r="D253" s="5">
        <f t="shared" si="29"/>
        <v>4646873.6016445085</v>
      </c>
      <c r="E253" s="5">
        <f t="shared" si="30"/>
        <v>844444.93114624231</v>
      </c>
      <c r="F253" s="15">
        <f t="shared" si="31"/>
        <v>68.362983119597473</v>
      </c>
      <c r="G253">
        <f t="shared" si="32"/>
        <v>40.008030246333306</v>
      </c>
      <c r="H253">
        <f t="shared" si="33"/>
        <v>-74.977963704848918</v>
      </c>
      <c r="I253" s="15">
        <f t="shared" si="34"/>
        <v>33.393049661081861</v>
      </c>
      <c r="J253" s="5">
        <f xml:space="preserve"> 'INB Plot'!$C$16*($H$2 - I253)</f>
        <v>11214878.761305798</v>
      </c>
      <c r="K253" s="5">
        <f xml:space="preserve"> 'INB Plot'!$C$17 + A253*'INB Plot'!$C$18</f>
        <v>3790000</v>
      </c>
      <c r="L253" s="5">
        <f t="shared" si="35"/>
        <v>7424878.7613057978</v>
      </c>
    </row>
    <row r="254" spans="1:12" x14ac:dyDescent="0.3">
      <c r="A254">
        <f>'INB Plot'!$C$28 + (ROW() - 52)*'INB Plot'!$C$29</f>
        <v>1135</v>
      </c>
      <c r="B254">
        <f t="shared" si="27"/>
        <v>7.7785773206732542E-8</v>
      </c>
      <c r="C254">
        <f t="shared" si="28"/>
        <v>1.4084507042253521E-8</v>
      </c>
      <c r="D254" s="5">
        <f t="shared" si="29"/>
        <v>4643165.1217862088</v>
      </c>
      <c r="E254" s="5">
        <f t="shared" si="30"/>
        <v>840728.18409014086</v>
      </c>
      <c r="F254" s="15">
        <f t="shared" si="31"/>
        <v>68.116450662667845</v>
      </c>
      <c r="G254">
        <f t="shared" si="32"/>
        <v>40.254062296237407</v>
      </c>
      <c r="H254">
        <f t="shared" si="33"/>
        <v>-75.093731713896688</v>
      </c>
      <c r="I254" s="15">
        <f t="shared" si="34"/>
        <v>33.276781245008564</v>
      </c>
      <c r="J254" s="5">
        <f xml:space="preserve"> 'INB Plot'!$C$16*($H$2 - I254)</f>
        <v>11232319.023716791</v>
      </c>
      <c r="K254" s="5">
        <f xml:space="preserve"> 'INB Plot'!$C$17 + A254*'INB Plot'!$C$18</f>
        <v>3805000</v>
      </c>
      <c r="L254" s="5">
        <f t="shared" si="35"/>
        <v>7427319.0237167906</v>
      </c>
    </row>
    <row r="255" spans="1:12" x14ac:dyDescent="0.3">
      <c r="A255">
        <f>'INB Plot'!$C$28 + (ROW() - 52)*'INB Plot'!$C$29</f>
        <v>1140</v>
      </c>
      <c r="B255">
        <f t="shared" si="27"/>
        <v>7.7724190955476341E-8</v>
      </c>
      <c r="C255">
        <f t="shared" si="28"/>
        <v>1.4022787028921999E-8</v>
      </c>
      <c r="D255" s="5">
        <f t="shared" si="29"/>
        <v>4639489.1724529816</v>
      </c>
      <c r="E255" s="5">
        <f t="shared" si="30"/>
        <v>837044.01150429447</v>
      </c>
      <c r="F255" s="15">
        <f t="shared" si="31"/>
        <v>67.871689503606476</v>
      </c>
      <c r="G255">
        <f t="shared" si="32"/>
        <v>40.498324331394087</v>
      </c>
      <c r="H255">
        <f t="shared" si="33"/>
        <v>-75.20870223375934</v>
      </c>
      <c r="I255" s="15">
        <f t="shared" si="34"/>
        <v>33.161311601241223</v>
      </c>
      <c r="J255" s="5">
        <f xml:space="preserve"> 'INB Plot'!$C$16*($H$2 - I255)</f>
        <v>11249639.470281893</v>
      </c>
      <c r="K255" s="5">
        <f xml:space="preserve"> 'INB Plot'!$C$17 + A255*'INB Plot'!$C$18</f>
        <v>3820000</v>
      </c>
      <c r="L255" s="5">
        <f t="shared" si="35"/>
        <v>7429639.4702818934</v>
      </c>
    </row>
    <row r="256" spans="1:12" x14ac:dyDescent="0.3">
      <c r="A256">
        <f>'INB Plot'!$C$28 + (ROW() - 52)*'INB Plot'!$C$29</f>
        <v>1145</v>
      </c>
      <c r="B256">
        <f t="shared" si="27"/>
        <v>7.7663146540475655E-8</v>
      </c>
      <c r="C256">
        <f t="shared" si="28"/>
        <v>1.3961605584642233E-8</v>
      </c>
      <c r="D256" s="5">
        <f t="shared" si="29"/>
        <v>4635845.3274807427</v>
      </c>
      <c r="E256" s="5">
        <f t="shared" si="30"/>
        <v>833391.9870212914</v>
      </c>
      <c r="F256" s="15">
        <f t="shared" si="31"/>
        <v>67.628680626417335</v>
      </c>
      <c r="G256">
        <f t="shared" si="32"/>
        <v>40.740835384219849</v>
      </c>
      <c r="H256">
        <f t="shared" si="33"/>
        <v>-75.322883380407717</v>
      </c>
      <c r="I256" s="15">
        <f t="shared" si="34"/>
        <v>33.046632630229468</v>
      </c>
      <c r="J256" s="5">
        <f xml:space="preserve"> 'INB Plot'!$C$16*($H$2 - I256)</f>
        <v>11266841.315933656</v>
      </c>
      <c r="K256" s="5">
        <f xml:space="preserve"> 'INB Plot'!$C$17 + A256*'INB Plot'!$C$18</f>
        <v>3835000</v>
      </c>
      <c r="L256" s="5">
        <f t="shared" si="35"/>
        <v>7431841.3159336559</v>
      </c>
    </row>
    <row r="257" spans="1:12" x14ac:dyDescent="0.3">
      <c r="A257">
        <f>'INB Plot'!$C$28 + (ROW() - 52)*'INB Plot'!$C$29</f>
        <v>1150</v>
      </c>
      <c r="B257">
        <f t="shared" si="27"/>
        <v>7.7602632946474971E-8</v>
      </c>
      <c r="C257">
        <f t="shared" si="28"/>
        <v>1.3900955690703736E-8</v>
      </c>
      <c r="D257" s="5">
        <f t="shared" si="29"/>
        <v>4632233.1681169588</v>
      </c>
      <c r="E257" s="5">
        <f t="shared" si="30"/>
        <v>829771.69168236316</v>
      </c>
      <c r="F257" s="15">
        <f t="shared" si="31"/>
        <v>67.387405286238277</v>
      </c>
      <c r="G257">
        <f t="shared" si="32"/>
        <v>40.981614215239745</v>
      </c>
      <c r="H257">
        <f t="shared" si="33"/>
        <v>-75.436283161702931</v>
      </c>
      <c r="I257" s="15">
        <f t="shared" si="34"/>
        <v>32.93273633977509</v>
      </c>
      <c r="J257" s="5">
        <f xml:space="preserve"> 'INB Plot'!$C$16*($H$2 - I257)</f>
        <v>11283925.759501813</v>
      </c>
      <c r="K257" s="5">
        <f xml:space="preserve"> 'INB Plot'!$C$17 + A257*'INB Plot'!$C$18</f>
        <v>3850000</v>
      </c>
      <c r="L257" s="5">
        <f t="shared" si="35"/>
        <v>7433925.759501813</v>
      </c>
    </row>
    <row r="258" spans="1:12" x14ac:dyDescent="0.3">
      <c r="A258">
        <f>'INB Plot'!$C$28 + (ROW() - 52)*'INB Plot'!$C$29</f>
        <v>1155</v>
      </c>
      <c r="B258">
        <f t="shared" si="27"/>
        <v>7.7542643279695067E-8</v>
      </c>
      <c r="C258">
        <f t="shared" si="28"/>
        <v>1.384083044982699E-8</v>
      </c>
      <c r="D258" s="5">
        <f t="shared" si="29"/>
        <v>4628652.2828602195</v>
      </c>
      <c r="E258" s="5">
        <f t="shared" si="30"/>
        <v>826182.7137771626</v>
      </c>
      <c r="F258" s="15">
        <f t="shared" si="31"/>
        <v>67.147845004527909</v>
      </c>
      <c r="G258">
        <f t="shared" si="32"/>
        <v>41.220679317924976</v>
      </c>
      <c r="H258">
        <f t="shared" si="33"/>
        <v>-75.548909479155697</v>
      </c>
      <c r="I258" s="15">
        <f t="shared" si="34"/>
        <v>32.819614843297188</v>
      </c>
      <c r="J258" s="5">
        <f xml:space="preserve"> 'INB Plot'!$C$16*($H$2 - I258)</f>
        <v>11300893.983973498</v>
      </c>
      <c r="K258" s="5">
        <f xml:space="preserve"> 'INB Plot'!$C$17 + A258*'INB Plot'!$C$18</f>
        <v>3865000</v>
      </c>
      <c r="L258" s="5">
        <f t="shared" si="35"/>
        <v>7435893.9839734975</v>
      </c>
    </row>
    <row r="259" spans="1:12" x14ac:dyDescent="0.3">
      <c r="A259">
        <f>'INB Plot'!$C$28 + (ROW() - 52)*'INB Plot'!$C$29</f>
        <v>1160</v>
      </c>
      <c r="B259">
        <f t="shared" si="27"/>
        <v>7.7483170765215005E-8</v>
      </c>
      <c r="C259">
        <f t="shared" si="28"/>
        <v>1.3781223083548664E-8</v>
      </c>
      <c r="D259" s="5">
        <f t="shared" si="29"/>
        <v>4625102.2673039706</v>
      </c>
      <c r="E259" s="5">
        <f t="shared" si="30"/>
        <v>822624.64868768293</v>
      </c>
      <c r="F259" s="15">
        <f t="shared" si="31"/>
        <v>66.909981564354453</v>
      </c>
      <c r="G259">
        <f t="shared" si="32"/>
        <v>41.458048923428009</v>
      </c>
      <c r="H259">
        <f t="shared" si="33"/>
        <v>-75.660770129651667</v>
      </c>
      <c r="I259" s="15">
        <f t="shared" si="34"/>
        <v>32.707260358130796</v>
      </c>
      <c r="J259" s="5">
        <f xml:space="preserve"> 'INB Plot'!$C$16*($H$2 - I259)</f>
        <v>11317747.156748457</v>
      </c>
      <c r="K259" s="5">
        <f xml:space="preserve"> 'INB Plot'!$C$17 + A259*'INB Plot'!$C$18</f>
        <v>3880000</v>
      </c>
      <c r="L259" s="5">
        <f t="shared" si="35"/>
        <v>7437747.1567484569</v>
      </c>
    </row>
    <row r="260" spans="1:12" x14ac:dyDescent="0.3">
      <c r="A260">
        <f>'INB Plot'!$C$28 + (ROW() - 52)*'INB Plot'!$C$29</f>
        <v>1165</v>
      </c>
      <c r="B260">
        <f t="shared" si="27"/>
        <v>7.7424208744421449E-8</v>
      </c>
      <c r="C260">
        <f t="shared" si="28"/>
        <v>1.37221269296741E-8</v>
      </c>
      <c r="D260" s="5">
        <f t="shared" si="29"/>
        <v>4621582.7239842545</v>
      </c>
      <c r="E260" s="5">
        <f t="shared" si="30"/>
        <v>819097.0987361921</v>
      </c>
      <c r="F260" s="15">
        <f t="shared" si="31"/>
        <v>66.673797005784422</v>
      </c>
      <c r="G260">
        <f t="shared" si="32"/>
        <v>41.693741005217362</v>
      </c>
      <c r="H260">
        <f t="shared" si="33"/>
        <v>-75.771872807144575</v>
      </c>
      <c r="I260" s="15">
        <f t="shared" si="34"/>
        <v>32.595665203857209</v>
      </c>
      <c r="J260" s="5">
        <f xml:space="preserve"> 'INB Plot'!$C$16*($H$2 - I260)</f>
        <v>11334486.429889495</v>
      </c>
      <c r="K260" s="5">
        <f xml:space="preserve"> 'INB Plot'!$C$17 + A260*'INB Plot'!$C$18</f>
        <v>3895000</v>
      </c>
      <c r="L260" s="5">
        <f t="shared" si="35"/>
        <v>7439486.4298894946</v>
      </c>
    </row>
    <row r="261" spans="1:12" x14ac:dyDescent="0.3">
      <c r="A261">
        <f>'INB Plot'!$C$28 + (ROW() - 52)*'INB Plot'!$C$29</f>
        <v>1170</v>
      </c>
      <c r="B261">
        <f t="shared" si="27"/>
        <v>7.7365750672523579E-8</v>
      </c>
      <c r="C261">
        <f t="shared" si="28"/>
        <v>1.3663535439795047E-8</v>
      </c>
      <c r="D261" s="5">
        <f t="shared" si="29"/>
        <v>4618093.2622313751</v>
      </c>
      <c r="E261" s="5">
        <f t="shared" si="30"/>
        <v>815599.6730370624</v>
      </c>
      <c r="F261" s="15">
        <f t="shared" si="31"/>
        <v>66.439273621368159</v>
      </c>
      <c r="G261">
        <f t="shared" si="32"/>
        <v>41.927773283613703</v>
      </c>
      <c r="H261">
        <f t="shared" si="33"/>
        <v>-75.882225104315864</v>
      </c>
      <c r="I261" s="15">
        <f t="shared" si="34"/>
        <v>32.484821800665998</v>
      </c>
      <c r="J261" s="5">
        <f xml:space="preserve"> 'INB Plot'!$C$16*($H$2 - I261)</f>
        <v>11351112.940368176</v>
      </c>
      <c r="K261" s="5">
        <f xml:space="preserve"> 'INB Plot'!$C$17 + A261*'INB Plot'!$C$18</f>
        <v>3910000</v>
      </c>
      <c r="L261" s="5">
        <f t="shared" si="35"/>
        <v>7441112.9403681755</v>
      </c>
    </row>
    <row r="262" spans="1:12" x14ac:dyDescent="0.3">
      <c r="A262">
        <f>'INB Plot'!$C$28 + (ROW() - 52)*'INB Plot'!$C$29</f>
        <v>1175</v>
      </c>
      <c r="B262">
        <f t="shared" si="27"/>
        <v>7.730779011613122E-8</v>
      </c>
      <c r="C262">
        <f t="shared" si="28"/>
        <v>1.3605442176870748E-8</v>
      </c>
      <c r="D262" s="5">
        <f t="shared" si="29"/>
        <v>4614633.4980253289</v>
      </c>
      <c r="E262" s="5">
        <f t="shared" si="30"/>
        <v>812131.98735238099</v>
      </c>
      <c r="F262" s="15">
        <f t="shared" si="31"/>
        <v>66.206393951720457</v>
      </c>
      <c r="G262">
        <f t="shared" si="32"/>
        <v>42.160163230231831</v>
      </c>
      <c r="H262">
        <f t="shared" si="33"/>
        <v>-75.991834514206261</v>
      </c>
      <c r="I262" s="15">
        <f t="shared" si="34"/>
        <v>32.374722667746028</v>
      </c>
      <c r="J262" s="5">
        <f xml:space="preserve"> 'INB Plot'!$C$16*($H$2 - I262)</f>
        <v>11367627.810306173</v>
      </c>
      <c r="K262" s="5">
        <f xml:space="preserve"> 'INB Plot'!$C$17 + A262*'INB Plot'!$C$18</f>
        <v>3925000</v>
      </c>
      <c r="L262" s="5">
        <f t="shared" si="35"/>
        <v>7442627.8103061728</v>
      </c>
    </row>
    <row r="263" spans="1:12" x14ac:dyDescent="0.3">
      <c r="A263">
        <f>'INB Plot'!$C$28 + (ROW() - 52)*'INB Plot'!$C$29</f>
        <v>1180</v>
      </c>
      <c r="B263">
        <f t="shared" si="27"/>
        <v>7.7250320750894724E-8</v>
      </c>
      <c r="C263">
        <f t="shared" si="28"/>
        <v>1.3547840812870449E-8</v>
      </c>
      <c r="D263" s="5">
        <f t="shared" si="29"/>
        <v>4611203.0538549256</v>
      </c>
      <c r="E263" s="5">
        <f t="shared" si="30"/>
        <v>808693.66395122779</v>
      </c>
      <c r="F263" s="15">
        <f t="shared" si="31"/>
        <v>65.975140781193446</v>
      </c>
      <c r="G263">
        <f t="shared" si="32"/>
        <v>42.390928072328222</v>
      </c>
      <c r="H263">
        <f t="shared" si="33"/>
        <v>-76.100708431813587</v>
      </c>
      <c r="I263" s="15">
        <f t="shared" si="34"/>
        <v>32.265360421708081</v>
      </c>
      <c r="J263" s="5">
        <f xml:space="preserve"> 'INB Plot'!$C$16*($H$2 - I263)</f>
        <v>11384032.147211865</v>
      </c>
      <c r="K263" s="5">
        <f xml:space="preserve"> 'INB Plot'!$C$17 + A263*'INB Plot'!$C$18</f>
        <v>3940000</v>
      </c>
      <c r="L263" s="5">
        <f t="shared" si="35"/>
        <v>7444032.1472118646</v>
      </c>
    </row>
    <row r="264" spans="1:12" x14ac:dyDescent="0.3">
      <c r="A264">
        <f>'INB Plot'!$C$28 + (ROW() - 52)*'INB Plot'!$C$29</f>
        <v>1185</v>
      </c>
      <c r="B264">
        <f t="shared" si="27"/>
        <v>7.7193336359204527E-8</v>
      </c>
      <c r="C264">
        <f t="shared" si="28"/>
        <v>1.3490725126475548E-8</v>
      </c>
      <c r="D264" s="5">
        <f t="shared" si="29"/>
        <v>4607801.5585804759</v>
      </c>
      <c r="E264" s="5">
        <f t="shared" si="30"/>
        <v>805284.33147251268</v>
      </c>
      <c r="F264" s="15">
        <f t="shared" si="31"/>
        <v>65.745497133639674</v>
      </c>
      <c r="G264">
        <f t="shared" si="32"/>
        <v>42.620084797058041</v>
      </c>
      <c r="H264">
        <f t="shared" si="33"/>
        <v>-76.208854155662351</v>
      </c>
      <c r="I264" s="15">
        <f t="shared" si="34"/>
        <v>32.156727775035364</v>
      </c>
      <c r="J264" s="5">
        <f xml:space="preserve"> 'INB Plot'!$C$16*($H$2 - I264)</f>
        <v>11400327.044212772</v>
      </c>
      <c r="K264" s="5">
        <f xml:space="preserve"> 'INB Plot'!$C$17 + A264*'INB Plot'!$C$18</f>
        <v>3955000</v>
      </c>
      <c r="L264" s="5">
        <f t="shared" si="35"/>
        <v>7445327.0442127716</v>
      </c>
    </row>
    <row r="265" spans="1:12" x14ac:dyDescent="0.3">
      <c r="A265">
        <f>'INB Plot'!$C$28 + (ROW() - 52)*'INB Plot'!$C$29</f>
        <v>1190</v>
      </c>
      <c r="B265">
        <f t="shared" si="27"/>
        <v>7.7136830827948716E-8</v>
      </c>
      <c r="C265">
        <f t="shared" si="28"/>
        <v>1.3434089000839631E-8</v>
      </c>
      <c r="D265" s="5">
        <f t="shared" si="29"/>
        <v>4604428.6472999305</v>
      </c>
      <c r="E265" s="5">
        <f t="shared" si="30"/>
        <v>801903.62479126791</v>
      </c>
      <c r="F265" s="15">
        <f t="shared" si="31"/>
        <v>65.517446268263384</v>
      </c>
      <c r="G265">
        <f t="shared" si="32"/>
        <v>42.847650155643805</v>
      </c>
      <c r="H265">
        <f t="shared" si="33"/>
        <v>-76.316278889343295</v>
      </c>
      <c r="I265" s="15">
        <f t="shared" si="34"/>
        <v>32.048817534563895</v>
      </c>
      <c r="J265" s="5">
        <f xml:space="preserve"> 'INB Plot'!$C$16*($H$2 - I265)</f>
        <v>11416513.580283491</v>
      </c>
      <c r="K265" s="5">
        <f xml:space="preserve"> 'INB Plot'!$C$17 + A265*'INB Plot'!$C$18</f>
        <v>3970000</v>
      </c>
      <c r="L265" s="5">
        <f t="shared" si="35"/>
        <v>7446513.5802834909</v>
      </c>
    </row>
    <row r="266" spans="1:12" x14ac:dyDescent="0.3">
      <c r="A266">
        <f>'INB Plot'!$C$28 + (ROW() - 52)*'INB Plot'!$C$29</f>
        <v>1195</v>
      </c>
      <c r="B266">
        <f t="shared" si="27"/>
        <v>7.708079814632683E-8</v>
      </c>
      <c r="C266">
        <f t="shared" si="28"/>
        <v>1.3377926421404682E-8</v>
      </c>
      <c r="D266" s="5">
        <f t="shared" si="29"/>
        <v>4601083.9612183832</v>
      </c>
      <c r="E266" s="5">
        <f t="shared" si="30"/>
        <v>798551.18488829432</v>
      </c>
      <c r="F266" s="15">
        <f t="shared" si="31"/>
        <v>65.290971675557628</v>
      </c>
      <c r="G266">
        <f t="shared" si="32"/>
        <v>43.073640667457539</v>
      </c>
      <c r="H266">
        <f t="shared" si="33"/>
        <v>-76.422989743025084</v>
      </c>
      <c r="I266" s="15">
        <f t="shared" si="34"/>
        <v>31.941622599990083</v>
      </c>
      <c r="J266" s="5">
        <f xml:space="preserve"> 'INB Plot'!$C$16*($H$2 - I266)</f>
        <v>11432592.820469564</v>
      </c>
      <c r="K266" s="5">
        <f xml:space="preserve"> 'INB Plot'!$C$17 + A266*'INB Plot'!$C$18</f>
        <v>3985000</v>
      </c>
      <c r="L266" s="5">
        <f t="shared" si="35"/>
        <v>7447592.8204695638</v>
      </c>
    </row>
    <row r="267" spans="1:12" x14ac:dyDescent="0.3">
      <c r="A267">
        <f>'INB Plot'!$C$28 + (ROW() - 52)*'INB Plot'!$C$29</f>
        <v>1200</v>
      </c>
      <c r="B267">
        <f t="shared" si="27"/>
        <v>7.7025232403718466E-8</v>
      </c>
      <c r="C267">
        <f t="shared" si="28"/>
        <v>1.3322231473771858E-8</v>
      </c>
      <c r="D267" s="5">
        <f t="shared" si="29"/>
        <v>4597767.1475208504</v>
      </c>
      <c r="E267" s="5">
        <f t="shared" si="30"/>
        <v>795226.65872306412</v>
      </c>
      <c r="F267" s="15">
        <f t="shared" si="31"/>
        <v>65.066057073325069</v>
      </c>
      <c r="G267">
        <f t="shared" si="32"/>
        <v>43.298072624017209</v>
      </c>
      <c r="H267">
        <f t="shared" si="33"/>
        <v>-76.528993734937359</v>
      </c>
      <c r="I267" s="15">
        <f t="shared" si="34"/>
        <v>31.835135962404919</v>
      </c>
      <c r="J267" s="5">
        <f xml:space="preserve"> 'INB Plot'!$C$16*($H$2 - I267)</f>
        <v>11448565.816107338</v>
      </c>
      <c r="K267" s="5">
        <f xml:space="preserve"> 'INB Plot'!$C$17 + A267*'INB Plot'!$C$18</f>
        <v>4000000</v>
      </c>
      <c r="L267" s="5">
        <f t="shared" si="35"/>
        <v>7448565.8161073383</v>
      </c>
    </row>
    <row r="268" spans="1:12" x14ac:dyDescent="0.3">
      <c r="A268">
        <f>'INB Plot'!$C$28 + (ROW() - 52)*'INB Plot'!$C$29</f>
        <v>1205</v>
      </c>
      <c r="B268">
        <f t="shared" si="27"/>
        <v>7.6970127787604763E-8</v>
      </c>
      <c r="C268">
        <f t="shared" si="28"/>
        <v>1.3266998341625207E-8</v>
      </c>
      <c r="D268" s="5">
        <f t="shared" si="29"/>
        <v>4594477.859248192</v>
      </c>
      <c r="E268" s="5">
        <f t="shared" si="30"/>
        <v>791929.69910978444</v>
      </c>
      <c r="F268" s="15">
        <f t="shared" si="31"/>
        <v>64.842686402780899</v>
      </c>
      <c r="G268">
        <f t="shared" si="32"/>
        <v>43.520962092903119</v>
      </c>
      <c r="H268">
        <f t="shared" si="33"/>
        <v>-76.634297792825578</v>
      </c>
      <c r="I268" s="15">
        <f t="shared" si="34"/>
        <v>31.72935070285844</v>
      </c>
      <c r="J268" s="5">
        <f xml:space="preserve"> 'INB Plot'!$C$16*($H$2 - I268)</f>
        <v>11464433.60503931</v>
      </c>
      <c r="K268" s="5">
        <f xml:space="preserve"> 'INB Plot'!$C$17 + A268*'INB Plot'!$C$18</f>
        <v>4015000</v>
      </c>
      <c r="L268" s="5">
        <f t="shared" si="35"/>
        <v>7449433.6050393097</v>
      </c>
    </row>
    <row r="269" spans="1:12" x14ac:dyDescent="0.3">
      <c r="A269">
        <f>'INB Plot'!$C$28 + (ROW() - 52)*'INB Plot'!$C$29</f>
        <v>1210</v>
      </c>
      <c r="B269">
        <f t="shared" si="27"/>
        <v>7.6915478581541598E-8</v>
      </c>
      <c r="C269">
        <f t="shared" si="28"/>
        <v>1.3212221304706853E-8</v>
      </c>
      <c r="D269" s="5">
        <f t="shared" si="29"/>
        <v>4591215.7551761353</v>
      </c>
      <c r="E269" s="5">
        <f t="shared" si="30"/>
        <v>788659.96459653182</v>
      </c>
      <c r="F269" s="15">
        <f t="shared" si="31"/>
        <v>64.620843824735289</v>
      </c>
      <c r="G269">
        <f t="shared" si="32"/>
        <v>43.742324921591035</v>
      </c>
      <c r="H269">
        <f t="shared" si="33"/>
        <v>-76.738908755381061</v>
      </c>
      <c r="I269" s="15">
        <f t="shared" si="34"/>
        <v>31.624259990945262</v>
      </c>
      <c r="J269" s="5">
        <f xml:space="preserve"> 'INB Plot'!$C$16*($H$2 - I269)</f>
        <v>11480197.211826287</v>
      </c>
      <c r="K269" s="5">
        <f xml:space="preserve"> 'INB Plot'!$C$17 + A269*'INB Plot'!$C$18</f>
        <v>4030000</v>
      </c>
      <c r="L269" s="5">
        <f t="shared" si="35"/>
        <v>7450197.2118262872</v>
      </c>
    </row>
    <row r="270" spans="1:12" x14ac:dyDescent="0.3">
      <c r="A270">
        <f>'INB Plot'!$C$28 + (ROW() - 52)*'INB Plot'!$C$29</f>
        <v>1215</v>
      </c>
      <c r="B270">
        <f t="shared" si="27"/>
        <v>7.6861279163182666E-8</v>
      </c>
      <c r="C270">
        <f t="shared" si="28"/>
        <v>1.3157894736842106E-8</v>
      </c>
      <c r="D270" s="5">
        <f t="shared" si="29"/>
        <v>4587980.4996972643</v>
      </c>
      <c r="E270" s="5">
        <f t="shared" si="30"/>
        <v>785417.11934736848</v>
      </c>
      <c r="F270" s="15">
        <f t="shared" si="31"/>
        <v>64.40051371585416</v>
      </c>
      <c r="G270">
        <f t="shared" si="32"/>
        <v>43.962176741209419</v>
      </c>
      <c r="H270">
        <f t="shared" si="33"/>
        <v>-76.842833373641639</v>
      </c>
      <c r="I270" s="15">
        <f t="shared" si="34"/>
        <v>31.51985708342194</v>
      </c>
      <c r="J270" s="5">
        <f xml:space="preserve"> 'INB Plot'!$C$16*($H$2 - I270)</f>
        <v>11495857.647954784</v>
      </c>
      <c r="K270" s="5">
        <f xml:space="preserve"> 'INB Plot'!$C$17 + A270*'INB Plot'!$C$18</f>
        <v>4045000</v>
      </c>
      <c r="L270" s="5">
        <f t="shared" si="35"/>
        <v>7450857.6479547843</v>
      </c>
    </row>
    <row r="271" spans="1:12" x14ac:dyDescent="0.3">
      <c r="A271">
        <f>'INB Plot'!$C$28 + (ROW() - 52)*'INB Plot'!$C$29</f>
        <v>1220</v>
      </c>
      <c r="B271">
        <f t="shared" si="27"/>
        <v>7.6807524002351247E-8</v>
      </c>
      <c r="C271">
        <f t="shared" si="28"/>
        <v>1.3104013104013103E-8</v>
      </c>
      <c r="D271" s="5">
        <f t="shared" si="29"/>
        <v>4584771.762705924</v>
      </c>
      <c r="E271" s="5">
        <f t="shared" si="30"/>
        <v>782200.83302735456</v>
      </c>
      <c r="F271" s="15">
        <f t="shared" si="31"/>
        <v>64.181680664995781</v>
      </c>
      <c r="G271">
        <f t="shared" si="32"/>
        <v>44.180532970218223</v>
      </c>
      <c r="H271">
        <f t="shared" si="33"/>
        <v>-76.946078312369679</v>
      </c>
      <c r="I271" s="15">
        <f t="shared" si="34"/>
        <v>31.416135322844326</v>
      </c>
      <c r="J271" s="5">
        <f xml:space="preserve"> 'INB Plot'!$C$16*($H$2 - I271)</f>
        <v>11511415.912041428</v>
      </c>
      <c r="K271" s="5">
        <f xml:space="preserve"> 'INB Plot'!$C$17 + A271*'INB Plot'!$C$18</f>
        <v>4060000</v>
      </c>
      <c r="L271" s="5">
        <f t="shared" si="35"/>
        <v>7451415.9120414276</v>
      </c>
    </row>
    <row r="272" spans="1:12" x14ac:dyDescent="0.3">
      <c r="A272">
        <f>'INB Plot'!$C$28 + (ROW() - 52)*'INB Plot'!$C$29</f>
        <v>1225</v>
      </c>
      <c r="B272">
        <f t="shared" si="27"/>
        <v>7.6754207659159276E-8</v>
      </c>
      <c r="C272">
        <f t="shared" si="28"/>
        <v>1.3050570962479608E-8</v>
      </c>
      <c r="D272" s="5">
        <f t="shared" si="29"/>
        <v>4581589.2194859413</v>
      </c>
      <c r="E272" s="5">
        <f t="shared" si="30"/>
        <v>779010.78069037513</v>
      </c>
      <c r="F272" s="15">
        <f t="shared" si="31"/>
        <v>63.964329469621887</v>
      </c>
      <c r="G272">
        <f t="shared" si="32"/>
        <v>44.397408818013389</v>
      </c>
      <c r="H272">
        <f t="shared" si="33"/>
        <v>-77.048650151402114</v>
      </c>
      <c r="I272" s="17">
        <f t="shared" si="34"/>
        <v>31.313088136233162</v>
      </c>
      <c r="J272" s="16">
        <f xml:space="preserve"> 'INB Plot'!$C$16*($H$2 - I272)</f>
        <v>11526872.990033101</v>
      </c>
      <c r="K272" s="16">
        <f xml:space="preserve"> 'INB Plot'!$C$17 + A272*'INB Plot'!$C$18</f>
        <v>4075000</v>
      </c>
      <c r="L272" s="16">
        <f t="shared" si="35"/>
        <v>7451872.9900331013</v>
      </c>
    </row>
    <row r="273" spans="1:12" x14ac:dyDescent="0.3">
      <c r="A273">
        <f>'INB Plot'!$C$28 + (ROW() - 52)*'INB Plot'!$C$29</f>
        <v>1230</v>
      </c>
      <c r="B273">
        <f t="shared" si="27"/>
        <v>7.6701324782172131E-8</v>
      </c>
      <c r="C273">
        <f t="shared" si="28"/>
        <v>1.2997562956945573E-8</v>
      </c>
      <c r="D273" s="5">
        <f t="shared" si="29"/>
        <v>4578432.5506010819</v>
      </c>
      <c r="E273" s="5">
        <f t="shared" si="30"/>
        <v>775846.6426696995</v>
      </c>
      <c r="F273" s="15">
        <f t="shared" si="31"/>
        <v>63.748445132281219</v>
      </c>
      <c r="G273">
        <f t="shared" si="32"/>
        <v>44.612819288458525</v>
      </c>
      <c r="H273">
        <f t="shared" si="33"/>
        <v>-77.150555386977743</v>
      </c>
      <c r="I273" s="15">
        <f t="shared" si="34"/>
        <v>31.210709033762001</v>
      </c>
      <c r="J273" s="5">
        <f xml:space="preserve"> 'INB Plot'!$C$16*($H$2 - I273)</f>
        <v>11542229.855403775</v>
      </c>
      <c r="K273" s="5">
        <f xml:space="preserve"> 'INB Plot'!$C$17 + A273*'INB Plot'!$C$18</f>
        <v>4090000</v>
      </c>
      <c r="L273" s="5">
        <f t="shared" si="35"/>
        <v>7452229.8554037753</v>
      </c>
    </row>
    <row r="274" spans="1:12" x14ac:dyDescent="0.3">
      <c r="A274">
        <f>'INB Plot'!$C$28 + (ROW() - 52)*'INB Plot'!$C$29</f>
        <v>1235</v>
      </c>
      <c r="B274">
        <f t="shared" si="27"/>
        <v>7.6648870106618067E-8</v>
      </c>
      <c r="C274">
        <f t="shared" si="28"/>
        <v>1.2944983818770226E-8</v>
      </c>
      <c r="D274" s="5">
        <f t="shared" si="29"/>
        <v>4575301.441788164</v>
      </c>
      <c r="E274" s="5">
        <f t="shared" si="30"/>
        <v>772708.10447119735</v>
      </c>
      <c r="F274" s="15">
        <f t="shared" si="31"/>
        <v>63.534012857164015</v>
      </c>
      <c r="G274">
        <f t="shared" si="32"/>
        <v>44.826779183345195</v>
      </c>
      <c r="H274">
        <f t="shared" si="33"/>
        <v>-77.251800433038909</v>
      </c>
      <c r="I274" s="15">
        <f t="shared" si="34"/>
        <v>31.108991607470301</v>
      </c>
      <c r="J274" s="5">
        <f xml:space="preserve"> 'INB Plot'!$C$16*($H$2 - I274)</f>
        <v>11557487.469347531</v>
      </c>
      <c r="K274" s="5">
        <f xml:space="preserve"> 'INB Plot'!$C$17 + A274*'INB Plot'!$C$18</f>
        <v>4105000</v>
      </c>
      <c r="L274" s="5">
        <f t="shared" si="35"/>
        <v>7452487.469347531</v>
      </c>
    </row>
    <row r="275" spans="1:12" x14ac:dyDescent="0.3">
      <c r="A275">
        <f>'INB Plot'!$C$28 + (ROW() - 52)*'INB Plot'!$C$29</f>
        <v>1240</v>
      </c>
      <c r="B275">
        <f t="shared" si="27"/>
        <v>7.6596838452641055E-8</v>
      </c>
      <c r="C275">
        <f t="shared" si="28"/>
        <v>1.2892828364222402E-8</v>
      </c>
      <c r="D275" s="5">
        <f t="shared" si="29"/>
        <v>4572195.5838527698</v>
      </c>
      <c r="E275" s="5">
        <f t="shared" si="30"/>
        <v>769594.85666913784</v>
      </c>
      <c r="F275" s="15">
        <f t="shared" si="31"/>
        <v>63.321018046725698</v>
      </c>
      <c r="G275">
        <f t="shared" si="32"/>
        <v>45.039303105782892</v>
      </c>
      <c r="H275">
        <f t="shared" si="33"/>
        <v>-77.3523916225096</v>
      </c>
      <c r="I275" s="15">
        <f t="shared" si="34"/>
        <v>31.007929529998989</v>
      </c>
      <c r="J275" s="5">
        <f xml:space="preserve"> 'INB Plot'!$C$16*($H$2 - I275)</f>
        <v>11572646.780968228</v>
      </c>
      <c r="K275" s="5">
        <f xml:space="preserve"> 'INB Plot'!$C$17 + A275*'INB Plot'!$C$18</f>
        <v>4120000</v>
      </c>
      <c r="L275" s="5">
        <f t="shared" si="35"/>
        <v>7452646.7809682284</v>
      </c>
    </row>
    <row r="276" spans="1:12" x14ac:dyDescent="0.3">
      <c r="A276" s="9">
        <f>'INB Plot'!$C$28 + (ROW() - 52)*'INB Plot'!$C$29</f>
        <v>1245</v>
      </c>
      <c r="B276" s="9">
        <f t="shared" si="27"/>
        <v>7.6545224723595584E-8</v>
      </c>
      <c r="C276" s="9">
        <f t="shared" si="28"/>
        <v>1.2841091492776887E-8</v>
      </c>
      <c r="D276" s="10">
        <f t="shared" si="29"/>
        <v>4569114.6725674588</v>
      </c>
      <c r="E276" s="10">
        <f t="shared" si="30"/>
        <v>766506.59480449441</v>
      </c>
      <c r="F276" s="21">
        <f t="shared" si="31"/>
        <v>63.109446298378096</v>
      </c>
      <c r="G276" s="9">
        <f t="shared" si="32"/>
        <v>45.250405463522043</v>
      </c>
      <c r="H276" s="9">
        <f t="shared" si="33"/>
        <v>-77.452335208552171</v>
      </c>
      <c r="I276" s="21">
        <f t="shared" si="34"/>
        <v>30.907516553347961</v>
      </c>
      <c r="J276" s="10">
        <f xml:space="preserve"> 'INB Plot'!$C$16*($H$2 - I276)</f>
        <v>11587708.727465881</v>
      </c>
      <c r="K276" s="10">
        <f xml:space="preserve"> 'INB Plot'!$C$17 + A276*'INB Plot'!$C$18</f>
        <v>4135000</v>
      </c>
      <c r="L276" s="10">
        <f t="shared" si="35"/>
        <v>7452708.727465881</v>
      </c>
    </row>
    <row r="277" spans="1:12" x14ac:dyDescent="0.3">
      <c r="A277">
        <f>'INB Plot'!$C$28 + (ROW() - 52)*'INB Plot'!$C$29</f>
        <v>1250</v>
      </c>
      <c r="B277">
        <f t="shared" si="27"/>
        <v>7.6494023904382465E-8</v>
      </c>
      <c r="C277">
        <f t="shared" si="28"/>
        <v>1.2789768185451638E-8</v>
      </c>
      <c r="D277" s="5">
        <f t="shared" si="29"/>
        <v>4566058.4085724298</v>
      </c>
      <c r="E277" s="5">
        <f t="shared" si="30"/>
        <v>763443.01928569144</v>
      </c>
      <c r="F277" s="15">
        <f t="shared" si="31"/>
        <v>62.899283401246755</v>
      </c>
      <c r="G277">
        <f t="shared" si="32"/>
        <v>45.460100472209604</v>
      </c>
      <c r="H277">
        <f t="shared" si="33"/>
        <v>-77.551637365797859</v>
      </c>
      <c r="I277" s="15">
        <f t="shared" si="34"/>
        <v>30.807746507658493</v>
      </c>
      <c r="J277" s="5">
        <f xml:space="preserve"> 'INB Plot'!$C$16*($H$2 - I277)</f>
        <v>11602674.234319301</v>
      </c>
      <c r="K277" s="5">
        <f xml:space="preserve"> 'INB Plot'!$C$17 + A277*'INB Plot'!$C$18</f>
        <v>4150000</v>
      </c>
      <c r="L277" s="5">
        <f t="shared" si="35"/>
        <v>7452674.2343193013</v>
      </c>
    </row>
    <row r="278" spans="1:12" x14ac:dyDescent="0.3">
      <c r="A278">
        <f>'INB Plot'!$C$28 + (ROW() - 52)*'INB Plot'!$C$29</f>
        <v>1255</v>
      </c>
      <c r="B278">
        <f t="shared" si="27"/>
        <v>7.6443231059824451E-8</v>
      </c>
      <c r="C278">
        <f t="shared" si="28"/>
        <v>1.2738853503184714E-8</v>
      </c>
      <c r="D278" s="5">
        <f t="shared" si="29"/>
        <v>4563026.4972785581</v>
      </c>
      <c r="E278" s="5">
        <f t="shared" si="30"/>
        <v>760403.83529171976</v>
      </c>
      <c r="F278" s="15">
        <f t="shared" si="31"/>
        <v>62.690515332992611</v>
      </c>
      <c r="G278">
        <f t="shared" si="32"/>
        <v>45.66840215858025</v>
      </c>
      <c r="H278">
        <f t="shared" si="33"/>
        <v>-77.650304191557751</v>
      </c>
      <c r="I278" s="15">
        <f t="shared" si="34"/>
        <v>30.708613300015116</v>
      </c>
      <c r="J278" s="5">
        <f xml:space="preserve"> 'INB Plot'!$C$16*($H$2 - I278)</f>
        <v>11617544.215465808</v>
      </c>
      <c r="K278" s="5">
        <f xml:space="preserve"> 'INB Plot'!$C$17 + A278*'INB Plot'!$C$18</f>
        <v>4165000</v>
      </c>
      <c r="L278" s="5">
        <f t="shared" si="35"/>
        <v>7452544.2154658083</v>
      </c>
    </row>
    <row r="279" spans="1:12" x14ac:dyDescent="0.3">
      <c r="A279">
        <f>'INB Plot'!$C$28 + (ROW() - 52)*'INB Plot'!$C$29</f>
        <v>1260</v>
      </c>
      <c r="B279">
        <f t="shared" si="27"/>
        <v>7.6392841333080374E-8</v>
      </c>
      <c r="C279">
        <f t="shared" si="28"/>
        <v>1.2688342585249802E-8</v>
      </c>
      <c r="D279" s="5">
        <f t="shared" si="29"/>
        <v>4560018.6487727314</v>
      </c>
      <c r="E279" s="5">
        <f t="shared" si="30"/>
        <v>757388.75267755752</v>
      </c>
      <c r="F279" s="15">
        <f t="shared" si="31"/>
        <v>62.483128256696858</v>
      </c>
      <c r="G279">
        <f t="shared" si="32"/>
        <v>45.875324363584298</v>
      </c>
      <c r="H279">
        <f t="shared" si="33"/>
        <v>-77.748341707011747</v>
      </c>
      <c r="I279" s="15">
        <f t="shared" si="34"/>
        <v>30.610110913269409</v>
      </c>
      <c r="J279" s="5">
        <f xml:space="preserve"> 'INB Plot'!$C$16*($H$2 - I279)</f>
        <v>11632319.573477665</v>
      </c>
      <c r="K279" s="5">
        <f xml:space="preserve"> 'INB Plot'!$C$17 + A279*'INB Plot'!$C$18</f>
        <v>4180000</v>
      </c>
      <c r="L279" s="5">
        <f t="shared" si="35"/>
        <v>7452319.573477665</v>
      </c>
    </row>
    <row r="280" spans="1:12" x14ac:dyDescent="0.3">
      <c r="A280">
        <f>'INB Plot'!$C$28 + (ROW() - 52)*'INB Plot'!$C$29</f>
        <v>1265</v>
      </c>
      <c r="B280">
        <f t="shared" si="27"/>
        <v>7.6342849944097132E-8</v>
      </c>
      <c r="C280">
        <f t="shared" si="28"/>
        <v>1.263823064770932E-8</v>
      </c>
      <c r="D280" s="5">
        <f t="shared" si="29"/>
        <v>4557034.5777254496</v>
      </c>
      <c r="E280" s="5">
        <f t="shared" si="30"/>
        <v>754397.48588183254</v>
      </c>
      <c r="F280" s="15">
        <f t="shared" si="31"/>
        <v>62.277108517807079</v>
      </c>
      <c r="G280">
        <f t="shared" si="32"/>
        <v>46.08088074545293</v>
      </c>
      <c r="H280">
        <f t="shared" si="33"/>
        <v>-77.845755858373735</v>
      </c>
      <c r="I280" s="15">
        <f t="shared" si="34"/>
        <v>30.512233404886274</v>
      </c>
      <c r="J280" s="5">
        <f xml:space="preserve"> 'INB Plot'!$C$16*($H$2 - I280)</f>
        <v>11647001.199735135</v>
      </c>
      <c r="K280" s="5">
        <f xml:space="preserve"> 'INB Plot'!$C$17 + A280*'INB Plot'!$C$18</f>
        <v>4195000</v>
      </c>
      <c r="L280" s="5">
        <f t="shared" si="35"/>
        <v>7452001.1997351348</v>
      </c>
    </row>
    <row r="281" spans="1:12" x14ac:dyDescent="0.3">
      <c r="A281">
        <f>'INB Plot'!$C$28 + (ROW() - 52)*'INB Plot'!$C$29</f>
        <v>1270</v>
      </c>
      <c r="B281">
        <f t="shared" si="27"/>
        <v>7.6293252188098007E-8</v>
      </c>
      <c r="C281">
        <f t="shared" si="28"/>
        <v>1.2588512981904013E-8</v>
      </c>
      <c r="D281" s="5">
        <f t="shared" si="29"/>
        <v>4554074.0033005867</v>
      </c>
      <c r="E281" s="5">
        <f t="shared" si="30"/>
        <v>751429.75383666402</v>
      </c>
      <c r="F281" s="15">
        <f t="shared" si="31"/>
        <v>62.072442641143816</v>
      </c>
      <c r="G281">
        <f t="shared" si="32"/>
        <v>46.285084782704075</v>
      </c>
      <c r="H281">
        <f t="shared" si="33"/>
        <v>-77.942552518038497</v>
      </c>
      <c r="I281" s="15">
        <f t="shared" si="34"/>
        <v>30.414974905809402</v>
      </c>
      <c r="J281" s="5">
        <f xml:space="preserve"> 'INB Plot'!$C$16*($H$2 - I281)</f>
        <v>11661589.974596666</v>
      </c>
      <c r="K281" s="5">
        <f xml:space="preserve"> 'INB Plot'!$C$17 + A281*'INB Plot'!$C$18</f>
        <v>4210000</v>
      </c>
      <c r="L281" s="5">
        <f t="shared" si="35"/>
        <v>7451589.9745966662</v>
      </c>
    </row>
    <row r="282" spans="1:12" x14ac:dyDescent="0.3">
      <c r="A282">
        <f>'INB Plot'!$C$28 + (ROW() - 52)*'INB Plot'!$C$29</f>
        <v>1275</v>
      </c>
      <c r="B282">
        <f t="shared" si="27"/>
        <v>7.6244043434106716E-8</v>
      </c>
      <c r="C282">
        <f t="shared" si="28"/>
        <v>1.2539184952978056E-8</v>
      </c>
      <c r="D282" s="5">
        <f t="shared" si="29"/>
        <v>4551136.649067292</v>
      </c>
      <c r="E282" s="5">
        <f t="shared" si="30"/>
        <v>748485.27987962379</v>
      </c>
      <c r="F282" s="15">
        <f t="shared" si="31"/>
        <v>61.869117327965625</v>
      </c>
      <c r="G282">
        <f t="shared" si="32"/>
        <v>46.48794977708792</v>
      </c>
      <c r="H282">
        <f t="shared" si="33"/>
        <v>-78.038737485707401</v>
      </c>
      <c r="I282" s="15">
        <f t="shared" si="34"/>
        <v>30.318329619346144</v>
      </c>
      <c r="J282" s="5">
        <f xml:space="preserve"> 'INB Plot'!$C$16*($H$2 - I282)</f>
        <v>11676086.767566154</v>
      </c>
      <c r="K282" s="5">
        <f xml:space="preserve"> 'INB Plot'!$C$17 + A282*'INB Plot'!$C$18</f>
        <v>4225000</v>
      </c>
      <c r="L282" s="5">
        <f t="shared" si="35"/>
        <v>7451086.7675661538</v>
      </c>
    </row>
    <row r="283" spans="1:12" x14ac:dyDescent="0.3">
      <c r="A283">
        <f>'INB Plot'!$C$28 + (ROW() - 52)*'INB Plot'!$C$29</f>
        <v>1280</v>
      </c>
      <c r="B283">
        <f t="shared" si="27"/>
        <v>7.6195219123505982E-8</v>
      </c>
      <c r="C283">
        <f t="shared" si="28"/>
        <v>1.249024199843872E-8</v>
      </c>
      <c r="D283" s="5">
        <f t="shared" si="29"/>
        <v>4548222.2429139446</v>
      </c>
      <c r="E283" s="5">
        <f t="shared" si="30"/>
        <v>745563.79166775965</v>
      </c>
      <c r="F283" s="15">
        <f t="shared" si="31"/>
        <v>61.667119453091736</v>
      </c>
      <c r="G283">
        <f t="shared" si="32"/>
        <v>46.689488856475805</v>
      </c>
      <c r="H283">
        <f t="shared" si="33"/>
        <v>-78.134316489492306</v>
      </c>
      <c r="I283" s="15">
        <f t="shared" si="34"/>
        <v>30.222291820075242</v>
      </c>
      <c r="J283" s="5">
        <f xml:space="preserve"> 'INB Plot'!$C$16*($H$2 - I283)</f>
        <v>11690492.43745679</v>
      </c>
      <c r="K283" s="5">
        <f xml:space="preserve"> 'INB Plot'!$C$17 + A283*'INB Plot'!$C$18</f>
        <v>4240000</v>
      </c>
      <c r="L283" s="5">
        <f t="shared" si="35"/>
        <v>7450492.4374567904</v>
      </c>
    </row>
    <row r="284" spans="1:12" x14ac:dyDescent="0.3">
      <c r="A284">
        <f>'INB Plot'!$C$28 + (ROW() - 52)*'INB Plot'!$C$29</f>
        <v>1285</v>
      </c>
      <c r="B284">
        <f t="shared" si="27"/>
        <v>7.6146774768629765E-8</v>
      </c>
      <c r="C284">
        <f t="shared" si="28"/>
        <v>1.2441679626749612E-8</v>
      </c>
      <c r="D284" s="5">
        <f t="shared" si="29"/>
        <v>4545330.5169641254</v>
      </c>
      <c r="E284" s="5">
        <f t="shared" si="30"/>
        <v>742665.02109362371</v>
      </c>
      <c r="F284" s="15">
        <f t="shared" si="31"/>
        <v>61.466436062080646</v>
      </c>
      <c r="G284">
        <f t="shared" si="32"/>
        <v>46.889714977691767</v>
      </c>
      <c r="H284">
        <f t="shared" si="33"/>
        <v>-78.229295187001838</v>
      </c>
      <c r="I284" s="15">
        <f t="shared" si="34"/>
        <v>30.126855852770575</v>
      </c>
      <c r="J284" s="5">
        <f xml:space="preserve"> 'INB Plot'!$C$16*($H$2 - I284)</f>
        <v>11704807.832552489</v>
      </c>
      <c r="K284" s="5">
        <f xml:space="preserve"> 'INB Plot'!$C$17 + A284*'INB Plot'!$C$18</f>
        <v>4255000</v>
      </c>
      <c r="L284" s="5">
        <f t="shared" si="35"/>
        <v>7449807.8325524889</v>
      </c>
    </row>
    <row r="285" spans="1:12" x14ac:dyDescent="0.3">
      <c r="A285">
        <f>'INB Plot'!$C$28 + (ROW() - 52)*'INB Plot'!$C$29</f>
        <v>1290</v>
      </c>
      <c r="B285">
        <f t="shared" si="27"/>
        <v>7.6098705951388241E-8</v>
      </c>
      <c r="C285">
        <f t="shared" si="28"/>
        <v>1.2393493415956622E-8</v>
      </c>
      <c r="D285" s="5">
        <f t="shared" si="29"/>
        <v>4542461.2074945364</v>
      </c>
      <c r="E285" s="5">
        <f t="shared" si="30"/>
        <v>739788.70420325326</v>
      </c>
      <c r="F285" s="15">
        <f t="shared" si="31"/>
        <v>61.267054368463789</v>
      </c>
      <c r="G285">
        <f t="shared" si="32"/>
        <v>47.088640929289568</v>
      </c>
      <c r="H285">
        <f t="shared" si="33"/>
        <v>-78.32367916640797</v>
      </c>
      <c r="I285" s="15">
        <f t="shared" si="34"/>
        <v>30.032016131345387</v>
      </c>
      <c r="J285" s="5">
        <f xml:space="preserve"> 'INB Plot'!$C$16*($H$2 - I285)</f>
        <v>11719033.790766269</v>
      </c>
      <c r="K285" s="5">
        <f xml:space="preserve"> 'INB Plot'!$C$17 + A285*'INB Plot'!$C$18</f>
        <v>4270000</v>
      </c>
      <c r="L285" s="5">
        <f t="shared" si="35"/>
        <v>7449033.790766269</v>
      </c>
    </row>
    <row r="286" spans="1:12" x14ac:dyDescent="0.3">
      <c r="A286">
        <f>'INB Plot'!$C$28 + (ROW() - 52)*'INB Plot'!$C$29</f>
        <v>1295</v>
      </c>
      <c r="B286">
        <f t="shared" si="27"/>
        <v>7.6051008321924652E-8</v>
      </c>
      <c r="C286">
        <f t="shared" si="28"/>
        <v>1.2345679012345679E-8</v>
      </c>
      <c r="D286" s="5">
        <f t="shared" si="29"/>
        <v>4539614.0548548289</v>
      </c>
      <c r="E286" s="5">
        <f t="shared" si="30"/>
        <v>736934.58111604943</v>
      </c>
      <c r="F286" s="15">
        <f t="shared" si="31"/>
        <v>61.068961751032496</v>
      </c>
      <c r="G286">
        <f t="shared" si="32"/>
        <v>47.28627933427498</v>
      </c>
      <c r="H286">
        <f t="shared" si="33"/>
        <v>-78.4174739474918</v>
      </c>
      <c r="I286" s="15">
        <f t="shared" si="34"/>
        <v>29.937767137815683</v>
      </c>
      <c r="J286" s="5">
        <f xml:space="preserve"> 'INB Plot'!$C$16*($H$2 - I286)</f>
        <v>11733171.139795724</v>
      </c>
      <c r="K286" s="5">
        <f xml:space="preserve"> 'INB Plot'!$C$17 + A286*'INB Plot'!$C$18</f>
        <v>4285000</v>
      </c>
      <c r="L286" s="5">
        <f t="shared" si="35"/>
        <v>7448171.1397957243</v>
      </c>
    </row>
    <row r="287" spans="1:12" x14ac:dyDescent="0.3">
      <c r="A287">
        <f>'INB Plot'!$C$28 + (ROW() - 52)*'INB Plot'!$C$29</f>
        <v>1300</v>
      </c>
      <c r="B287">
        <f t="shared" si="27"/>
        <v>7.60036775973031E-8</v>
      </c>
      <c r="C287">
        <f t="shared" si="28"/>
        <v>1.2298232129131437E-8</v>
      </c>
      <c r="D287" s="5">
        <f t="shared" si="29"/>
        <v>4536788.8033892736</v>
      </c>
      <c r="E287" s="5">
        <f t="shared" si="30"/>
        <v>734102.39594650269</v>
      </c>
      <c r="F287" s="15">
        <f t="shared" si="31"/>
        <v>60.87214575117757</v>
      </c>
      <c r="G287">
        <f t="shared" si="32"/>
        <v>47.482642652776576</v>
      </c>
      <c r="H287">
        <f t="shared" si="33"/>
        <v>-78.51068498267378</v>
      </c>
      <c r="I287" s="15">
        <f t="shared" si="34"/>
        <v>29.844103421280366</v>
      </c>
      <c r="J287" s="5">
        <f xml:space="preserve"> 'INB Plot'!$C$16*($H$2 - I287)</f>
        <v>11747220.69727602</v>
      </c>
      <c r="K287" s="5">
        <f xml:space="preserve"> 'INB Plot'!$C$17 + A287*'INB Plot'!$C$18</f>
        <v>4300000</v>
      </c>
      <c r="L287" s="5">
        <f t="shared" si="35"/>
        <v>7447220.6972760204</v>
      </c>
    </row>
    <row r="288" spans="1:12" x14ac:dyDescent="0.3">
      <c r="A288">
        <f>'INB Plot'!$C$28 + (ROW() - 52)*'INB Plot'!$C$29</f>
        <v>1305</v>
      </c>
      <c r="B288">
        <f t="shared" si="27"/>
        <v>7.5956709560226532E-8</v>
      </c>
      <c r="C288">
        <f t="shared" si="28"/>
        <v>1.225114854517611E-8</v>
      </c>
      <c r="D288" s="5">
        <f t="shared" si="29"/>
        <v>4533985.2013602359</v>
      </c>
      <c r="E288" s="5">
        <f t="shared" si="30"/>
        <v>731291.89672771818</v>
      </c>
      <c r="F288" s="15">
        <f t="shared" si="31"/>
        <v>60.676594070280068</v>
      </c>
      <c r="G288">
        <f t="shared" si="32"/>
        <v>47.677743184664052</v>
      </c>
      <c r="H288">
        <f t="shared" si="33"/>
        <v>-78.603317658022917</v>
      </c>
      <c r="I288" s="15">
        <f t="shared" si="34"/>
        <v>29.751019596921196</v>
      </c>
      <c r="J288" s="5">
        <f xml:space="preserve"> 'INB Plot'!$C$16*($H$2 - I288)</f>
        <v>11761183.270929897</v>
      </c>
      <c r="K288" s="5">
        <f xml:space="preserve"> 'INB Plot'!$C$17 + A288*'INB Plot'!$C$18</f>
        <v>4315000</v>
      </c>
      <c r="L288" s="5">
        <f t="shared" si="35"/>
        <v>7446183.2709298972</v>
      </c>
    </row>
    <row r="289" spans="1:12" x14ac:dyDescent="0.3">
      <c r="A289">
        <f>'INB Plot'!$C$28 + (ROW() - 52)*'INB Plot'!$C$29</f>
        <v>1310</v>
      </c>
      <c r="B289">
        <f t="shared" si="27"/>
        <v>7.5910100057784126E-8</v>
      </c>
      <c r="C289">
        <f t="shared" si="28"/>
        <v>1.2204424103737605E-8</v>
      </c>
      <c r="D289" s="5">
        <f t="shared" si="29"/>
        <v>4531203.0008734036</v>
      </c>
      <c r="E289" s="5">
        <f t="shared" si="30"/>
        <v>728502.8353366896</v>
      </c>
      <c r="F289" s="15">
        <f t="shared" si="31"/>
        <v>60.482294567152039</v>
      </c>
      <c r="G289">
        <f t="shared" si="32"/>
        <v>47.871593072116468</v>
      </c>
      <c r="H289">
        <f t="shared" si="33"/>
        <v>-78.695377294249909</v>
      </c>
      <c r="I289" s="15">
        <f t="shared" si="34"/>
        <v>29.658510345018598</v>
      </c>
      <c r="J289" s="5">
        <f xml:space="preserve"> 'INB Plot'!$C$16*($H$2 - I289)</f>
        <v>11775059.658715287</v>
      </c>
      <c r="K289" s="5">
        <f xml:space="preserve"> 'INB Plot'!$C$17 + A289*'INB Plot'!$C$18</f>
        <v>4330000</v>
      </c>
      <c r="L289" s="5">
        <f t="shared" si="35"/>
        <v>7445059.6587152872</v>
      </c>
    </row>
    <row r="290" spans="1:12" x14ac:dyDescent="0.3">
      <c r="A290">
        <f>'INB Plot'!$C$28 + (ROW() - 52)*'INB Plot'!$C$29</f>
        <v>1315</v>
      </c>
      <c r="B290">
        <f t="shared" si="27"/>
        <v>7.5863845000227234E-8</v>
      </c>
      <c r="C290">
        <f t="shared" si="28"/>
        <v>1.21580547112462E-8</v>
      </c>
      <c r="D290" s="5">
        <f t="shared" si="29"/>
        <v>4528441.9578047236</v>
      </c>
      <c r="E290" s="5">
        <f t="shared" si="30"/>
        <v>725734.96742127661</v>
      </c>
      <c r="F290" s="15">
        <f t="shared" si="31"/>
        <v>60.289235255526179</v>
      </c>
      <c r="G290">
        <f t="shared" si="32"/>
        <v>48.064204302140922</v>
      </c>
      <c r="H290">
        <f t="shared" si="33"/>
        <v>-78.786869147682637</v>
      </c>
      <c r="I290" s="15">
        <f t="shared" si="34"/>
        <v>29.566570409984465</v>
      </c>
      <c r="J290" s="5">
        <f xml:space="preserve"> 'INB Plot'!$C$16*($H$2 - I290)</f>
        <v>11788850.648970407</v>
      </c>
      <c r="K290" s="5">
        <f xml:space="preserve"> 'INB Plot'!$C$17 + A290*'INB Plot'!$C$18</f>
        <v>4345000</v>
      </c>
      <c r="L290" s="5">
        <f t="shared" si="35"/>
        <v>7443850.6489704065</v>
      </c>
    </row>
    <row r="291" spans="1:12" x14ac:dyDescent="0.3">
      <c r="A291">
        <f>'INB Plot'!$C$28 + (ROW() - 52)*'INB Plot'!$C$29</f>
        <v>1320</v>
      </c>
      <c r="B291">
        <f t="shared" si="27"/>
        <v>7.5817940359773027E-8</v>
      </c>
      <c r="C291">
        <f t="shared" si="28"/>
        <v>1.2112036336109009E-8</v>
      </c>
      <c r="D291" s="5">
        <f t="shared" si="29"/>
        <v>4525701.8317289874</v>
      </c>
      <c r="E291" s="5">
        <f t="shared" si="30"/>
        <v>722988.05232884188</v>
      </c>
      <c r="F291" s="15">
        <f t="shared" si="31"/>
        <v>60.097404301593642</v>
      </c>
      <c r="G291">
        <f t="shared" si="32"/>
        <v>48.255588709044275</v>
      </c>
      <c r="H291">
        <f t="shared" si="33"/>
        <v>-78.877798411223978</v>
      </c>
      <c r="I291" s="15">
        <f t="shared" si="34"/>
        <v>29.475194599413939</v>
      </c>
      <c r="J291" s="5">
        <f xml:space="preserve"> 'INB Plot'!$C$16*($H$2 - I291)</f>
        <v>11802557.020555986</v>
      </c>
      <c r="K291" s="5">
        <f xml:space="preserve"> 'INB Plot'!$C$17 + A291*'INB Plot'!$C$18</f>
        <v>4360000</v>
      </c>
      <c r="L291" s="5">
        <f t="shared" si="35"/>
        <v>7442557.0205559861</v>
      </c>
    </row>
    <row r="292" spans="1:12" x14ac:dyDescent="0.3">
      <c r="A292">
        <f>'INB Plot'!$C$28 + (ROW() - 52)*'INB Plot'!$C$29</f>
        <v>1325</v>
      </c>
      <c r="B292">
        <f t="shared" si="27"/>
        <v>7.5772382169435463E-8</v>
      </c>
      <c r="C292">
        <f t="shared" si="28"/>
        <v>1.2066365007541478E-8</v>
      </c>
      <c r="D292" s="5">
        <f t="shared" si="29"/>
        <v>4522982.3858500486</v>
      </c>
      <c r="E292" s="5">
        <f t="shared" si="30"/>
        <v>720261.85303650075</v>
      </c>
      <c r="F292" s="15">
        <f t="shared" si="31"/>
        <v>59.906790021588222</v>
      </c>
      <c r="G292">
        <f t="shared" si="32"/>
        <v>48.445757976856157</v>
      </c>
      <c r="H292">
        <f t="shared" si="33"/>
        <v>-78.968170215292787</v>
      </c>
      <c r="I292" s="15">
        <f t="shared" si="34"/>
        <v>29.384377783151592</v>
      </c>
      <c r="J292" s="5">
        <f xml:space="preserve"> 'INB Plot'!$C$16*($H$2 - I292)</f>
        <v>11816179.542995337</v>
      </c>
      <c r="K292" s="5">
        <f xml:space="preserve"> 'INB Plot'!$C$17 + A292*'INB Plot'!$C$18</f>
        <v>4375000</v>
      </c>
      <c r="L292" s="5">
        <f t="shared" si="35"/>
        <v>7441179.5429953374</v>
      </c>
    </row>
    <row r="293" spans="1:12" x14ac:dyDescent="0.3">
      <c r="A293">
        <f>'INB Plot'!$C$28 + (ROW() - 52)*'INB Plot'!$C$29</f>
        <v>1330</v>
      </c>
      <c r="B293">
        <f t="shared" si="27"/>
        <v>7.572716652188239E-8</v>
      </c>
      <c r="C293">
        <f t="shared" si="28"/>
        <v>1.2021036814425245E-8</v>
      </c>
      <c r="D293" s="5">
        <f t="shared" si="29"/>
        <v>4520283.3869326059</v>
      </c>
      <c r="E293" s="5">
        <f t="shared" si="30"/>
        <v>717556.13608294516</v>
      </c>
      <c r="F293" s="15">
        <f t="shared" si="31"/>
        <v>59.717380879416673</v>
      </c>
      <c r="G293">
        <f t="shared" si="32"/>
        <v>48.634723641707239</v>
      </c>
      <c r="H293">
        <f t="shared" si="33"/>
        <v>-79.05798962874934</v>
      </c>
      <c r="I293" s="15">
        <f t="shared" si="34"/>
        <v>29.29411489237458</v>
      </c>
      <c r="J293" s="5">
        <f xml:space="preserve"> 'INB Plot'!$C$16*($H$2 - I293)</f>
        <v>11829718.97661189</v>
      </c>
      <c r="K293" s="5">
        <f xml:space="preserve"> 'INB Plot'!$C$17 + A293*'INB Plot'!$C$18</f>
        <v>4390000</v>
      </c>
      <c r="L293" s="5">
        <f t="shared" si="35"/>
        <v>7439718.9766118899</v>
      </c>
    </row>
    <row r="294" spans="1:12" x14ac:dyDescent="0.3">
      <c r="A294">
        <f>'INB Plot'!$C$28 + (ROW() - 52)*'INB Plot'!$C$29</f>
        <v>1335</v>
      </c>
      <c r="B294">
        <f t="shared" si="27"/>
        <v>7.5682289568318482E-8</v>
      </c>
      <c r="C294">
        <f t="shared" si="28"/>
        <v>1.1976047904191617E-8</v>
      </c>
      <c r="D294" s="5">
        <f t="shared" si="29"/>
        <v>4517604.6052355189</v>
      </c>
      <c r="E294" s="5">
        <f t="shared" si="30"/>
        <v>714870.67150179634</v>
      </c>
      <c r="F294" s="15">
        <f t="shared" si="31"/>
        <v>59.529165484333575</v>
      </c>
      <c r="G294">
        <f t="shared" si="32"/>
        <v>48.822497094161747</v>
      </c>
      <c r="H294">
        <f t="shared" si="33"/>
        <v>-79.147261659803661</v>
      </c>
      <c r="I294" s="15">
        <f t="shared" si="34"/>
        <v>29.204400918691661</v>
      </c>
      <c r="J294" s="5">
        <f xml:space="preserve"> 'INB Plot'!$C$16*($H$2 - I294)</f>
        <v>11843176.072664326</v>
      </c>
      <c r="K294" s="5">
        <f xml:space="preserve"> 'INB Plot'!$C$17 + A294*'INB Plot'!$C$18</f>
        <v>4405000</v>
      </c>
      <c r="L294" s="5">
        <f t="shared" si="35"/>
        <v>7438176.0726643261</v>
      </c>
    </row>
    <row r="295" spans="1:12" x14ac:dyDescent="0.3">
      <c r="A295">
        <f>'INB Plot'!$C$28 + (ROW() - 52)*'INB Plot'!$C$29</f>
        <v>1340</v>
      </c>
      <c r="B295">
        <f t="shared" si="27"/>
        <v>7.563774751739311E-8</v>
      </c>
      <c r="C295">
        <f t="shared" si="28"/>
        <v>1.1931394481730053E-8</v>
      </c>
      <c r="D295" s="5">
        <f t="shared" si="29"/>
        <v>4514945.8144466188</v>
      </c>
      <c r="E295" s="5">
        <f t="shared" si="30"/>
        <v>712205.23275645042</v>
      </c>
      <c r="F295" s="15">
        <f t="shared" si="31"/>
        <v>59.342132588660107</v>
      </c>
      <c r="G295">
        <f t="shared" si="32"/>
        <v>49.009089581506487</v>
      </c>
      <c r="H295">
        <f t="shared" si="33"/>
        <v>-79.235991256908875</v>
      </c>
      <c r="I295" s="15">
        <f t="shared" si="34"/>
        <v>29.115230913257719</v>
      </c>
      <c r="J295" s="5">
        <f xml:space="preserve"> 'INB Plot'!$C$16*($H$2 - I295)</f>
        <v>11856551.573479418</v>
      </c>
      <c r="K295" s="5">
        <f xml:space="preserve"> 'INB Plot'!$C$17 + A295*'INB Plot'!$C$18</f>
        <v>4420000</v>
      </c>
      <c r="L295" s="5">
        <f t="shared" si="35"/>
        <v>7436551.5734794177</v>
      </c>
    </row>
    <row r="296" spans="1:12" x14ac:dyDescent="0.3">
      <c r="A296">
        <f>'INB Plot'!$C$28 + (ROW() - 52)*'INB Plot'!$C$29</f>
        <v>1345</v>
      </c>
      <c r="B296">
        <f t="shared" si="27"/>
        <v>7.5593536634132612E-8</v>
      </c>
      <c r="C296">
        <f t="shared" si="28"/>
        <v>1.1887072808320951E-8</v>
      </c>
      <c r="D296" s="5">
        <f t="shared" si="29"/>
        <v>4512306.7916189749</v>
      </c>
      <c r="E296" s="5">
        <f t="shared" si="30"/>
        <v>709559.59667637444</v>
      </c>
      <c r="F296" s="15">
        <f t="shared" si="31"/>
        <v>59.156271085545448</v>
      </c>
      <c r="G296">
        <f t="shared" si="32"/>
        <v>49.19451220999639</v>
      </c>
      <c r="H296">
        <f t="shared" si="33"/>
        <v>-79.324183309638755</v>
      </c>
      <c r="I296" s="15">
        <f t="shared" si="34"/>
        <v>29.02659998590309</v>
      </c>
      <c r="J296" s="5">
        <f xml:space="preserve"> 'INB Plot'!$C$16*($H$2 - I296)</f>
        <v>11869846.212582612</v>
      </c>
      <c r="K296" s="5">
        <f xml:space="preserve"> 'INB Plot'!$C$17 + A296*'INB Plot'!$C$18</f>
        <v>4435000</v>
      </c>
      <c r="L296" s="5">
        <f t="shared" si="35"/>
        <v>7434846.2125826124</v>
      </c>
    </row>
    <row r="297" spans="1:12" x14ac:dyDescent="0.3">
      <c r="A297">
        <f>'INB Plot'!$C$28 + (ROW() - 52)*'INB Plot'!$C$29</f>
        <v>1350</v>
      </c>
      <c r="B297">
        <f t="shared" si="27"/>
        <v>7.5549653238896269E-8</v>
      </c>
      <c r="C297">
        <f t="shared" si="28"/>
        <v>1.1843079200592155E-8</v>
      </c>
      <c r="D297" s="5">
        <f t="shared" si="29"/>
        <v>4509687.3171085734</v>
      </c>
      <c r="E297" s="5">
        <f t="shared" si="30"/>
        <v>706933.54339481867</v>
      </c>
      <c r="F297" s="15">
        <f t="shared" si="31"/>
        <v>58.971570006770307</v>
      </c>
      <c r="G297">
        <f t="shared" si="32"/>
        <v>49.378775947058159</v>
      </c>
      <c r="H297">
        <f t="shared" si="33"/>
        <v>-79.411842649549129</v>
      </c>
      <c r="I297" s="15">
        <f t="shared" si="34"/>
        <v>28.938503304279337</v>
      </c>
      <c r="J297" s="5">
        <f xml:space="preserve"> 'INB Plot'!$C$16*($H$2 - I297)</f>
        <v>11883060.714826176</v>
      </c>
      <c r="K297" s="5">
        <f xml:space="preserve"> 'INB Plot'!$C$17 + A297*'INB Plot'!$C$18</f>
        <v>4450000</v>
      </c>
      <c r="L297" s="5">
        <f t="shared" si="35"/>
        <v>7433060.7148261759</v>
      </c>
    </row>
    <row r="298" spans="1:12" x14ac:dyDescent="0.3">
      <c r="A298">
        <f>'INB Plot'!$C$28 + (ROW() - 52)*'INB Plot'!$C$29</f>
        <v>1355</v>
      </c>
      <c r="B298">
        <f t="shared" si="27"/>
        <v>7.5506093706355394E-8</v>
      </c>
      <c r="C298">
        <f t="shared" si="28"/>
        <v>1.1799410029498525E-8</v>
      </c>
      <c r="D298" s="5">
        <f t="shared" si="29"/>
        <v>4507087.1745133772</v>
      </c>
      <c r="E298" s="5">
        <f t="shared" si="30"/>
        <v>704326.8562879056</v>
      </c>
      <c r="F298" s="15">
        <f t="shared" si="31"/>
        <v>58.78801852059128</v>
      </c>
      <c r="G298">
        <f t="shared" si="32"/>
        <v>49.561891623452937</v>
      </c>
      <c r="H298">
        <f t="shared" si="33"/>
        <v>-79.498974051026863</v>
      </c>
      <c r="I298" s="15">
        <f t="shared" si="34"/>
        <v>28.850936093017353</v>
      </c>
      <c r="J298" s="5">
        <f xml:space="preserve"> 'INB Plot'!$C$16*($H$2 - I298)</f>
        <v>11896195.796515472</v>
      </c>
      <c r="K298" s="5">
        <f xml:space="preserve"> 'INB Plot'!$C$17 + A298*'INB Plot'!$C$18</f>
        <v>4465000</v>
      </c>
      <c r="L298" s="5">
        <f t="shared" si="35"/>
        <v>7431195.7965154722</v>
      </c>
    </row>
    <row r="299" spans="1:12" x14ac:dyDescent="0.3">
      <c r="A299">
        <f>'INB Plot'!$C$28 + (ROW() - 52)*'INB Plot'!$C$29</f>
        <v>1360</v>
      </c>
      <c r="B299">
        <f t="shared" si="27"/>
        <v>7.5462854464494967E-8</v>
      </c>
      <c r="C299">
        <f t="shared" si="28"/>
        <v>1.1756061719324027E-8</v>
      </c>
      <c r="D299" s="5">
        <f t="shared" si="29"/>
        <v>4504506.1506137336</v>
      </c>
      <c r="E299" s="5">
        <f t="shared" si="30"/>
        <v>701739.32191506249</v>
      </c>
      <c r="F299" s="15">
        <f t="shared" si="31"/>
        <v>58.605605929625284</v>
      </c>
      <c r="G299">
        <f t="shared" si="32"/>
        <v>49.743869935398095</v>
      </c>
      <c r="H299">
        <f t="shared" si="33"/>
        <v>-79.585582232121709</v>
      </c>
      <c r="I299" s="15">
        <f t="shared" si="34"/>
        <v>28.76389363290167</v>
      </c>
      <c r="J299" s="5">
        <f xml:space="preserve"> 'INB Plot'!$C$16*($H$2 - I299)</f>
        <v>11909252.165532826</v>
      </c>
      <c r="K299" s="5">
        <f xml:space="preserve"> 'INB Plot'!$C$17 + A299*'INB Plot'!$C$18</f>
        <v>4480000</v>
      </c>
      <c r="L299" s="5">
        <f t="shared" si="35"/>
        <v>7429252.1655328255</v>
      </c>
    </row>
    <row r="300" spans="1:12" x14ac:dyDescent="0.3">
      <c r="A300">
        <f>'INB Plot'!$C$28 + (ROW() - 52)*'INB Plot'!$C$29</f>
        <v>1365</v>
      </c>
      <c r="B300">
        <f t="shared" si="27"/>
        <v>7.5419931993637169E-8</v>
      </c>
      <c r="C300">
        <f t="shared" si="28"/>
        <v>1.171303074670571E-8</v>
      </c>
      <c r="D300" s="5">
        <f t="shared" si="29"/>
        <v>4501944.0353140868</v>
      </c>
      <c r="E300" s="5">
        <f t="shared" si="30"/>
        <v>699170.72996076127</v>
      </c>
      <c r="F300" s="15">
        <f t="shared" si="31"/>
        <v>58.424321668773246</v>
      </c>
      <c r="G300">
        <f t="shared" si="32"/>
        <v>49.924721446650153</v>
      </c>
      <c r="H300">
        <f t="shared" si="33"/>
        <v>-79.671671855364906</v>
      </c>
      <c r="I300" s="15">
        <f t="shared" si="34"/>
        <v>28.677371260058493</v>
      </c>
      <c r="J300" s="5">
        <f xml:space="preserve"> 'INB Plot'!$C$16*($H$2 - I300)</f>
        <v>11922230.521459302</v>
      </c>
      <c r="K300" s="5">
        <f xml:space="preserve"> 'INB Plot'!$C$17 + A300*'INB Plot'!$C$18</f>
        <v>4495000</v>
      </c>
      <c r="L300" s="5">
        <f t="shared" si="35"/>
        <v>7427230.5214593019</v>
      </c>
    </row>
    <row r="301" spans="1:12" x14ac:dyDescent="0.3">
      <c r="A301">
        <f>'INB Plot'!$C$28 + (ROW() - 52)*'INB Plot'!$C$29</f>
        <v>1370</v>
      </c>
      <c r="B301">
        <f t="shared" si="27"/>
        <v>7.5377322825486379E-8</v>
      </c>
      <c r="C301">
        <f t="shared" si="28"/>
        <v>1.1670313639679067E-8</v>
      </c>
      <c r="D301" s="5">
        <f t="shared" si="29"/>
        <v>4499400.6215859717</v>
      </c>
      <c r="E301" s="5">
        <f t="shared" si="30"/>
        <v>696620.87317753467</v>
      </c>
      <c r="F301" s="15">
        <f t="shared" si="31"/>
        <v>58.244155303182204</v>
      </c>
      <c r="G301">
        <f t="shared" si="32"/>
        <v>50.104456590548637</v>
      </c>
      <c r="H301">
        <f t="shared" si="33"/>
        <v>-79.757247528574169</v>
      </c>
      <c r="I301" s="15">
        <f t="shared" si="34"/>
        <v>28.591364365156664</v>
      </c>
      <c r="J301" s="5">
        <f xml:space="preserve"> 'INB Plot'!$C$16*($H$2 - I301)</f>
        <v>11935131.555694576</v>
      </c>
      <c r="K301" s="5">
        <f xml:space="preserve"> 'INB Plot'!$C$17 + A301*'INB Plot'!$C$18</f>
        <v>4510000</v>
      </c>
      <c r="L301" s="5">
        <f t="shared" si="35"/>
        <v>7425131.5556945764</v>
      </c>
    </row>
    <row r="302" spans="1:12" x14ac:dyDescent="0.3">
      <c r="A302">
        <f>'INB Plot'!$C$28 + (ROW() - 52)*'INB Plot'!$C$29</f>
        <v>1375</v>
      </c>
      <c r="B302">
        <f t="shared" si="27"/>
        <v>7.5335023542194852E-8</v>
      </c>
      <c r="C302">
        <f t="shared" si="28"/>
        <v>1.1627906976744186E-8</v>
      </c>
      <c r="D302" s="5">
        <f t="shared" si="29"/>
        <v>4496875.7054122416</v>
      </c>
      <c r="E302" s="5">
        <f t="shared" si="30"/>
        <v>694089.54733023257</v>
      </c>
      <c r="F302" s="15">
        <f t="shared" si="31"/>
        <v>58.065096526244858</v>
      </c>
      <c r="G302">
        <f t="shared" si="32"/>
        <v>50.283085672023276</v>
      </c>
      <c r="H302">
        <f t="shared" si="33"/>
        <v>-79.842313805644324</v>
      </c>
      <c r="I302" s="15">
        <f t="shared" si="34"/>
        <v>28.50586839262381</v>
      </c>
      <c r="J302" s="5">
        <f xml:space="preserve"> 'INB Plot'!$C$16*($H$2 - I302)</f>
        <v>11947955.951574504</v>
      </c>
      <c r="K302" s="5">
        <f xml:space="preserve"> 'INB Plot'!$C$17 + A302*'INB Plot'!$C$18</f>
        <v>4525000</v>
      </c>
      <c r="L302" s="5">
        <f t="shared" si="35"/>
        <v>7422955.9515745044</v>
      </c>
    </row>
    <row r="303" spans="1:12" x14ac:dyDescent="0.3">
      <c r="A303">
        <f>'INB Plot'!$C$28 + (ROW() - 52)*'INB Plot'!$C$29</f>
        <v>1380</v>
      </c>
      <c r="B303">
        <f t="shared" si="27"/>
        <v>7.5293030775448923E-8</v>
      </c>
      <c r="C303">
        <f t="shared" si="28"/>
        <v>1.1585807385952209E-8</v>
      </c>
      <c r="D303" s="5">
        <f t="shared" si="29"/>
        <v>4494369.0857325243</v>
      </c>
      <c r="E303" s="5">
        <f t="shared" si="30"/>
        <v>691576.55114149163</v>
      </c>
      <c r="F303" s="15">
        <f t="shared" si="31"/>
        <v>57.887135157635953</v>
      </c>
      <c r="G303">
        <f t="shared" si="32"/>
        <v>50.460618869562438</v>
      </c>
      <c r="H303">
        <f t="shared" si="33"/>
        <v>-79.926875187324669</v>
      </c>
      <c r="I303" s="15">
        <f t="shared" si="34"/>
        <v>28.420878839873723</v>
      </c>
      <c r="J303" s="5">
        <f xml:space="preserve"> 'INB Plot'!$C$16*($H$2 - I303)</f>
        <v>11960704.384487018</v>
      </c>
      <c r="K303" s="5">
        <f xml:space="preserve"> 'INB Plot'!$C$17 + A303*'INB Plot'!$C$18</f>
        <v>4540000</v>
      </c>
      <c r="L303" s="5">
        <f t="shared" si="35"/>
        <v>7420704.384487018</v>
      </c>
    </row>
    <row r="304" spans="1:12" x14ac:dyDescent="0.3">
      <c r="A304">
        <f>'INB Plot'!$C$28 + (ROW() - 52)*'INB Plot'!$C$29</f>
        <v>1385</v>
      </c>
      <c r="B304">
        <f t="shared" si="27"/>
        <v>7.5251341205574813E-8</v>
      </c>
      <c r="C304">
        <f t="shared" si="28"/>
        <v>1.1544011544011543E-8</v>
      </c>
      <c r="D304" s="5">
        <f t="shared" si="29"/>
        <v>4491880.5643898454</v>
      </c>
      <c r="E304" s="5">
        <f t="shared" si="30"/>
        <v>689081.68623838376</v>
      </c>
      <c r="F304" s="15">
        <f t="shared" si="31"/>
        <v>57.710261141384571</v>
      </c>
      <c r="G304">
        <f t="shared" si="32"/>
        <v>50.637066237147224</v>
      </c>
      <c r="H304">
        <f t="shared" si="33"/>
        <v>-80.010936121983264</v>
      </c>
      <c r="I304" s="15">
        <f t="shared" si="34"/>
        <v>28.336391256548524</v>
      </c>
      <c r="J304" s="5">
        <f xml:space="preserve"> 'INB Plot'!$C$16*($H$2 - I304)</f>
        <v>11973377.521985797</v>
      </c>
      <c r="K304" s="5">
        <f xml:space="preserve"> 'INB Plot'!$C$17 + A304*'INB Plot'!$C$18</f>
        <v>4555000</v>
      </c>
      <c r="L304" s="5">
        <f t="shared" si="35"/>
        <v>7418377.5219857972</v>
      </c>
    </row>
    <row r="305" spans="1:12" x14ac:dyDescent="0.3">
      <c r="A305">
        <f>'INB Plot'!$C$28 + (ROW() - 52)*'INB Plot'!$C$29</f>
        <v>1390</v>
      </c>
      <c r="B305">
        <f t="shared" si="27"/>
        <v>7.5209951560663817E-8</v>
      </c>
      <c r="C305">
        <f t="shared" si="28"/>
        <v>1.1502516175413372E-8</v>
      </c>
      <c r="D305" s="5">
        <f t="shared" si="29"/>
        <v>4489409.9460784085</v>
      </c>
      <c r="E305" s="5">
        <f t="shared" si="30"/>
        <v>686604.75710021565</v>
      </c>
      <c r="F305" s="15">
        <f t="shared" si="31"/>
        <v>57.534464543981677</v>
      </c>
      <c r="G305">
        <f t="shared" si="32"/>
        <v>50.812437706149126</v>
      </c>
      <c r="H305">
        <f t="shared" si="33"/>
        <v>-80.094501006357746</v>
      </c>
      <c r="I305" s="15">
        <f t="shared" si="34"/>
        <v>28.252401243773051</v>
      </c>
      <c r="J305" s="5">
        <f xml:space="preserve"> 'INB Plot'!$C$16*($H$2 - I305)</f>
        <v>11985976.023902118</v>
      </c>
      <c r="K305" s="5">
        <f xml:space="preserve"> 'INB Plot'!$C$17 + A305*'INB Plot'!$C$18</f>
        <v>4570000</v>
      </c>
      <c r="L305" s="5">
        <f t="shared" si="35"/>
        <v>7415976.0239021182</v>
      </c>
    </row>
    <row r="306" spans="1:12" x14ac:dyDescent="0.3">
      <c r="A306">
        <f>'INB Plot'!$C$28 + (ROW() - 52)*'INB Plot'!$C$29</f>
        <v>1395</v>
      </c>
      <c r="B306">
        <f t="shared" si="27"/>
        <v>7.516885861571634E-8</v>
      </c>
      <c r="C306">
        <f t="shared" si="28"/>
        <v>1.1461318051575932E-8</v>
      </c>
      <c r="D306" s="5">
        <f t="shared" si="29"/>
        <v>4486957.0382925011</v>
      </c>
      <c r="E306" s="5">
        <f t="shared" si="30"/>
        <v>684145.57100744988</v>
      </c>
      <c r="F306" s="15">
        <f t="shared" si="31"/>
        <v>57.35973555252199</v>
      </c>
      <c r="G306">
        <f t="shared" si="32"/>
        <v>50.986743087193645</v>
      </c>
      <c r="H306">
        <f t="shared" si="33"/>
        <v>-80.177574186294521</v>
      </c>
      <c r="I306" s="15">
        <f t="shared" si="34"/>
        <v>28.168904453421106</v>
      </c>
      <c r="J306" s="5">
        <f xml:space="preserve"> 'INB Plot'!$C$16*($H$2 - I306)</f>
        <v>11998500.54245491</v>
      </c>
      <c r="K306" s="5">
        <f xml:space="preserve"> 'INB Plot'!$C$17 + A306*'INB Plot'!$C$18</f>
        <v>4585000</v>
      </c>
      <c r="L306" s="5">
        <f t="shared" si="35"/>
        <v>7413500.5424549095</v>
      </c>
    </row>
    <row r="307" spans="1:12" x14ac:dyDescent="0.3">
      <c r="A307">
        <f>'INB Plot'!$C$28 + (ROW() - 52)*'INB Plot'!$C$29</f>
        <v>1400</v>
      </c>
      <c r="B307">
        <f t="shared" si="27"/>
        <v>7.5128059191804217E-8</v>
      </c>
      <c r="C307">
        <f t="shared" si="28"/>
        <v>1.1420413990007137E-8</v>
      </c>
      <c r="D307" s="5">
        <f t="shared" si="29"/>
        <v>4484521.6512764944</v>
      </c>
      <c r="E307" s="5">
        <f t="shared" si="30"/>
        <v>681703.93799172016</v>
      </c>
      <c r="F307" s="15">
        <f t="shared" si="31"/>
        <v>57.186064472879657</v>
      </c>
      <c r="G307">
        <f t="shared" si="32"/>
        <v>51.159992071989336</v>
      </c>
      <c r="H307">
        <f t="shared" si="33"/>
        <v>-80.260159957473832</v>
      </c>
      <c r="I307" s="15">
        <f t="shared" si="34"/>
        <v>28.085896587395155</v>
      </c>
      <c r="J307" s="5">
        <f xml:space="preserve"> 'INB Plot'!$C$16*($H$2 - I307)</f>
        <v>12010951.722358802</v>
      </c>
      <c r="K307" s="5">
        <f xml:space="preserve"> 'INB Plot'!$C$17 + A307*'INB Plot'!$C$18</f>
        <v>4600000</v>
      </c>
      <c r="L307" s="5">
        <f t="shared" si="35"/>
        <v>7410951.7223588023</v>
      </c>
    </row>
    <row r="308" spans="1:12" x14ac:dyDescent="0.3">
      <c r="A308">
        <f>'INB Plot'!$C$28 + (ROW() - 52)*'INB Plot'!$C$29</f>
        <v>1405</v>
      </c>
      <c r="B308">
        <f t="shared" ref="B308:B371" si="36" xml:space="preserve"> ($B$9+A308)/(POWER($B$9,2)*($B$9 + 1)*A308)</f>
        <v>7.5087550155250881E-8</v>
      </c>
      <c r="C308">
        <f t="shared" ref="C308:C371" si="37" xml:space="preserve"> 1/(POWER($B$9,2)*(A308 + 1))</f>
        <v>1.1379800853485064E-8</v>
      </c>
      <c r="D308" s="5">
        <f t="shared" ref="D308:D371" si="38">B308*$E$8</f>
        <v>4482103.5979759032</v>
      </c>
      <c r="E308" s="5">
        <f t="shared" ref="E308:E371" si="39">C308*$E$8</f>
        <v>679279.67078691325</v>
      </c>
      <c r="F308" s="15">
        <f t="shared" ref="F308:F371" si="40" xml:space="preserve"> E308*SQRT($G$2/(2*PI()))*EXP(-POWER($F$2,2)/(2*$G$2))/D308</f>
        <v>57.013441727917055</v>
      </c>
      <c r="G308">
        <f t="shared" ref="G308:G371" si="41" xml:space="preserve"> -$F$2*NORMDIST(-$F$2/SQRT($G$2),0,1,1) + POWER($G$2,3/2)*EXP( -POWER($F$2,2)/(2*$G$2) ) / (D308*SQRT(2*PI()))</f>
        <v>51.332194235124689</v>
      </c>
      <c r="H308">
        <f t="shared" ref="H308:H371" si="42" xml:space="preserve"> $F$2*NORMDIST(-$F$2*SQRT(D308)/$G$2,0,1,1) - $G$2*EXP(-POWER($F$2,2)*D308/(2*POWER($G$2,2)))/(SQRT(2*PI()*D308))</f>
        <v>-80.342262566124447</v>
      </c>
      <c r="I308" s="15">
        <f t="shared" si="34"/>
        <v>28.003373396917297</v>
      </c>
      <c r="J308" s="5">
        <f xml:space="preserve"> 'INB Plot'!$C$16*($H$2 - I308)</f>
        <v>12023330.200930482</v>
      </c>
      <c r="K308" s="5">
        <f xml:space="preserve"> 'INB Plot'!$C$17 + A308*'INB Plot'!$C$18</f>
        <v>4615000</v>
      </c>
      <c r="L308" s="5">
        <f t="shared" si="35"/>
        <v>7408330.2009304818</v>
      </c>
    </row>
    <row r="309" spans="1:12" x14ac:dyDescent="0.3">
      <c r="A309">
        <f>'INB Plot'!$C$28 + (ROW() - 52)*'INB Plot'!$C$29</f>
        <v>1410</v>
      </c>
      <c r="B309">
        <f t="shared" si="36"/>
        <v>7.5047328416829131E-8</v>
      </c>
      <c r="C309">
        <f t="shared" si="37"/>
        <v>1.1339475549255847E-8</v>
      </c>
      <c r="D309" s="5">
        <f t="shared" si="38"/>
        <v>4479702.6939894995</v>
      </c>
      <c r="E309" s="5">
        <f t="shared" si="39"/>
        <v>676872.58478128992</v>
      </c>
      <c r="F309" s="15">
        <f t="shared" si="40"/>
        <v>56.841857855725593</v>
      </c>
      <c r="G309">
        <f t="shared" si="41"/>
        <v>51.503359035831579</v>
      </c>
      <c r="H309">
        <f t="shared" si="42"/>
        <v>-80.423886209725168</v>
      </c>
      <c r="I309" s="15">
        <f t="shared" ref="I309:I372" si="43">F309+G309+H309</f>
        <v>27.921330681832004</v>
      </c>
      <c r="J309" s="5">
        <f xml:space="preserve"> 'INB Plot'!$C$16*($H$2 - I309)</f>
        <v>12035636.608193276</v>
      </c>
      <c r="K309" s="5">
        <f xml:space="preserve"> 'INB Plot'!$C$17 + A309*'INB Plot'!$C$18</f>
        <v>4630000</v>
      </c>
      <c r="L309" s="5">
        <f t="shared" ref="L309:L372" si="44" xml:space="preserve"> J309 - K309</f>
        <v>7405636.6081932765</v>
      </c>
    </row>
    <row r="310" spans="1:12" x14ac:dyDescent="0.3">
      <c r="A310">
        <f>'INB Plot'!$C$28 + (ROW() - 52)*'INB Plot'!$C$29</f>
        <v>1415</v>
      </c>
      <c r="B310">
        <f t="shared" si="36"/>
        <v>7.5007390930975742E-8</v>
      </c>
      <c r="C310">
        <f t="shared" si="37"/>
        <v>1.1299435028248587E-8</v>
      </c>
      <c r="D310" s="5">
        <f t="shared" si="38"/>
        <v>4477318.7575224359</v>
      </c>
      <c r="E310" s="5">
        <f t="shared" si="39"/>
        <v>674482.49797062145</v>
      </c>
      <c r="F310" s="15">
        <f t="shared" si="40"/>
        <v>56.671303507898386</v>
      </c>
      <c r="G310">
        <f t="shared" si="41"/>
        <v>51.673495819717289</v>
      </c>
      <c r="H310">
        <f t="shared" si="42"/>
        <v>-80.505035037694569</v>
      </c>
      <c r="I310" s="15">
        <f t="shared" si="43"/>
        <v>27.839764289921106</v>
      </c>
      <c r="J310" s="5">
        <f xml:space="preserve"> 'INB Plot'!$C$16*($H$2 - I310)</f>
        <v>12047871.566979909</v>
      </c>
      <c r="K310" s="5">
        <f xml:space="preserve"> 'INB Plot'!$C$17 + A310*'INB Plot'!$C$18</f>
        <v>4645000</v>
      </c>
      <c r="L310" s="5">
        <f t="shared" si="44"/>
        <v>7402871.5669799093</v>
      </c>
    </row>
    <row r="311" spans="1:12" x14ac:dyDescent="0.3">
      <c r="A311">
        <f>'INB Plot'!$C$28 + (ROW() - 52)*'INB Plot'!$C$29</f>
        <v>1420</v>
      </c>
      <c r="B311">
        <f t="shared" si="36"/>
        <v>7.4967734695022722E-8</v>
      </c>
      <c r="C311">
        <f t="shared" si="37"/>
        <v>1.1259676284306826E-8</v>
      </c>
      <c r="D311" s="5">
        <f t="shared" si="38"/>
        <v>4474951.6093403511</v>
      </c>
      <c r="E311" s="5">
        <f t="shared" si="39"/>
        <v>672109.23091231531</v>
      </c>
      <c r="F311" s="15">
        <f t="shared" si="40"/>
        <v>56.501769447833958</v>
      </c>
      <c r="G311">
        <f t="shared" si="41"/>
        <v>51.842613820465999</v>
      </c>
      <c r="H311">
        <f t="shared" si="42"/>
        <v>-80.585713152069985</v>
      </c>
      <c r="I311" s="15">
        <f t="shared" si="43"/>
        <v>27.758670116229979</v>
      </c>
      <c r="J311" s="5">
        <f xml:space="preserve"> 'INB Plot'!$C$16*($H$2 - I311)</f>
        <v>12060035.69303358</v>
      </c>
      <c r="K311" s="5">
        <f xml:space="preserve"> 'INB Plot'!$C$17 + A311*'INB Plot'!$C$18</f>
        <v>4660000</v>
      </c>
      <c r="L311" s="5">
        <f t="shared" si="44"/>
        <v>7400035.6930335797</v>
      </c>
    </row>
    <row r="312" spans="1:12" x14ac:dyDescent="0.3">
      <c r="A312">
        <f>'INB Plot'!$C$28 + (ROW() - 52)*'INB Plot'!$C$29</f>
        <v>1425</v>
      </c>
      <c r="B312">
        <f t="shared" si="36"/>
        <v>7.4928356748444813E-8</v>
      </c>
      <c r="C312">
        <f t="shared" si="37"/>
        <v>1.1220196353436185E-8</v>
      </c>
      <c r="D312" s="5">
        <f t="shared" si="38"/>
        <v>4472601.072724456</v>
      </c>
      <c r="E312" s="5">
        <f t="shared" si="39"/>
        <v>669752.60668050498</v>
      </c>
      <c r="F312" s="15">
        <f t="shared" si="40"/>
        <v>56.333246549069976</v>
      </c>
      <c r="G312">
        <f t="shared" si="41"/>
        <v>52.010722161508795</v>
      </c>
      <c r="H312">
        <f t="shared" si="42"/>
        <v>-80.665924608174834</v>
      </c>
      <c r="I312" s="15">
        <f t="shared" si="43"/>
        <v>27.678044102403931</v>
      </c>
      <c r="J312" s="5">
        <f xml:space="preserve"> 'INB Plot'!$C$16*($H$2 - I312)</f>
        <v>12072129.595107486</v>
      </c>
      <c r="K312" s="5">
        <f xml:space="preserve"> 'INB Plot'!$C$17 + A312*'INB Plot'!$C$18</f>
        <v>4675000</v>
      </c>
      <c r="L312" s="5">
        <f t="shared" si="44"/>
        <v>7397129.5951074865</v>
      </c>
    </row>
    <row r="313" spans="1:12" x14ac:dyDescent="0.3">
      <c r="A313">
        <f>'INB Plot'!$C$28 + (ROW() - 52)*'INB Plot'!$C$29</f>
        <v>1430</v>
      </c>
      <c r="B313">
        <f t="shared" si="36"/>
        <v>7.4889254172122705E-8</v>
      </c>
      <c r="C313">
        <f t="shared" si="37"/>
        <v>1.1180992313067785E-8</v>
      </c>
      <c r="D313" s="5">
        <f t="shared" si="38"/>
        <v>4470266.9734275546</v>
      </c>
      <c r="E313" s="5">
        <f t="shared" si="39"/>
        <v>667412.45082208246</v>
      </c>
      <c r="F313" s="15">
        <f t="shared" si="40"/>
        <v>56.16572579364697</v>
      </c>
      <c r="G313">
        <f t="shared" si="41"/>
        <v>52.177829857664278</v>
      </c>
      <c r="H313">
        <f t="shared" si="42"/>
        <v>-80.745673415274126</v>
      </c>
      <c r="I313" s="15">
        <f t="shared" si="43"/>
        <v>27.597882236037123</v>
      </c>
      <c r="J313" s="5">
        <f xml:space="preserve"> 'INB Plot'!$C$16*($H$2 - I313)</f>
        <v>12084153.875062509</v>
      </c>
      <c r="K313" s="5">
        <f xml:space="preserve"> 'INB Plot'!$C$17 + A313*'INB Plot'!$C$18</f>
        <v>4690000</v>
      </c>
      <c r="L313" s="5">
        <f t="shared" si="44"/>
        <v>7394153.8750625085</v>
      </c>
    </row>
    <row r="314" spans="1:12" x14ac:dyDescent="0.3">
      <c r="A314">
        <f>'INB Plot'!$C$28 + (ROW() - 52)*'INB Plot'!$C$29</f>
        <v>1435</v>
      </c>
      <c r="B314">
        <f t="shared" si="36"/>
        <v>7.4850424087621642E-8</v>
      </c>
      <c r="C314">
        <f t="shared" si="37"/>
        <v>1.1142061281337048E-8</v>
      </c>
      <c r="D314" s="5">
        <f t="shared" si="38"/>
        <v>4467949.1396309789</v>
      </c>
      <c r="E314" s="5">
        <f t="shared" si="39"/>
        <v>665088.59131364909</v>
      </c>
      <c r="F314" s="15">
        <f t="shared" si="40"/>
        <v>55.999198270501054</v>
      </c>
      <c r="G314">
        <f t="shared" si="41"/>
        <v>52.343945816750704</v>
      </c>
      <c r="H314">
        <f t="shared" si="42"/>
        <v>-80.824963537220242</v>
      </c>
      <c r="I314" s="15">
        <f t="shared" si="43"/>
        <v>27.518180550031516</v>
      </c>
      <c r="J314" s="5">
        <f xml:space="preserve"> 'INB Plot'!$C$16*($H$2 - I314)</f>
        <v>12096109.127963349</v>
      </c>
      <c r="K314" s="5">
        <f xml:space="preserve"> 'INB Plot'!$C$17 + A314*'INB Plot'!$C$18</f>
        <v>4705000</v>
      </c>
      <c r="L314" s="5">
        <f t="shared" si="44"/>
        <v>7391109.1279633492</v>
      </c>
    </row>
    <row r="315" spans="1:12" x14ac:dyDescent="0.3">
      <c r="A315">
        <f>'INB Plot'!$C$28 + (ROW() - 52)*'INB Plot'!$C$29</f>
        <v>1440</v>
      </c>
      <c r="B315">
        <f t="shared" si="36"/>
        <v>7.4811863656485171E-8</v>
      </c>
      <c r="C315">
        <f t="shared" si="37"/>
        <v>1.1103400416377515E-8</v>
      </c>
      <c r="D315" s="5">
        <f t="shared" si="38"/>
        <v>4465647.4019024344</v>
      </c>
      <c r="E315" s="5">
        <f t="shared" si="39"/>
        <v>662780.85851936147</v>
      </c>
      <c r="F315" s="15">
        <f t="shared" si="40"/>
        <v>55.833655173884971</v>
      </c>
      <c r="G315">
        <f t="shared" si="41"/>
        <v>52.509078841168048</v>
      </c>
      <c r="H315">
        <f t="shared" si="42"/>
        <v>-80.903798893087611</v>
      </c>
      <c r="I315" s="15">
        <f t="shared" si="43"/>
        <v>27.438935121965415</v>
      </c>
      <c r="J315" s="5">
        <f xml:space="preserve"> 'INB Plot'!$C$16*($H$2 - I315)</f>
        <v>12107995.942173263</v>
      </c>
      <c r="K315" s="5">
        <f xml:space="preserve"> 'INB Plot'!$C$17 + A315*'INB Plot'!$C$18</f>
        <v>4720000</v>
      </c>
      <c r="L315" s="5">
        <f t="shared" si="44"/>
        <v>7387995.9421732631</v>
      </c>
    </row>
    <row r="316" spans="1:12" x14ac:dyDescent="0.3">
      <c r="A316">
        <f>'INB Plot'!$C$28 + (ROW() - 52)*'INB Plot'!$C$29</f>
        <v>1445</v>
      </c>
      <c r="B316">
        <f t="shared" si="36"/>
        <v>7.4773570079543415E-8</v>
      </c>
      <c r="C316">
        <f t="shared" si="37"/>
        <v>1.1065006915629322E-8</v>
      </c>
      <c r="D316" s="5">
        <f t="shared" si="38"/>
        <v>4463361.5931547107</v>
      </c>
      <c r="E316" s="5">
        <f t="shared" si="39"/>
        <v>660489.08514965419</v>
      </c>
      <c r="F316" s="15">
        <f t="shared" si="40"/>
        <v>55.669087801817284</v>
      </c>
      <c r="G316">
        <f t="shared" si="41"/>
        <v>52.67323762945307</v>
      </c>
      <c r="H316">
        <f t="shared" si="42"/>
        <v>-80.982183357796202</v>
      </c>
      <c r="I316" s="15">
        <f t="shared" si="43"/>
        <v>27.360142073474151</v>
      </c>
      <c r="J316" s="5">
        <f xml:space="preserve"> 'INB Plot'!$C$16*($H$2 - I316)</f>
        <v>12119814.899446953</v>
      </c>
      <c r="K316" s="5">
        <f xml:space="preserve"> 'INB Plot'!$C$17 + A316*'INB Plot'!$C$18</f>
        <v>4735000</v>
      </c>
      <c r="L316" s="5">
        <f t="shared" si="44"/>
        <v>7384814.8994469531</v>
      </c>
    </row>
    <row r="317" spans="1:12" x14ac:dyDescent="0.3">
      <c r="A317">
        <f>'INB Plot'!$C$28 + (ROW() - 52)*'INB Plot'!$C$29</f>
        <v>1450</v>
      </c>
      <c r="B317">
        <f t="shared" si="36"/>
        <v>7.4735540596235743E-8</v>
      </c>
      <c r="C317">
        <f t="shared" si="37"/>
        <v>1.1026878015161957E-8</v>
      </c>
      <c r="D317" s="5">
        <f t="shared" si="38"/>
        <v>4461091.5486052474</v>
      </c>
      <c r="E317" s="5">
        <f t="shared" si="39"/>
        <v>658213.10622081324</v>
      </c>
      <c r="F317" s="15">
        <f t="shared" si="40"/>
        <v>55.50548755455867</v>
      </c>
      <c r="G317">
        <f t="shared" si="41"/>
        <v>52.836430777806981</v>
      </c>
      <c r="H317">
        <f t="shared" si="42"/>
        <v>-81.060120762725973</v>
      </c>
      <c r="I317" s="15">
        <f t="shared" si="43"/>
        <v>27.281797569639679</v>
      </c>
      <c r="J317" s="5">
        <f xml:space="preserve"> 'INB Plot'!$C$16*($H$2 - I317)</f>
        <v>12131566.575022124</v>
      </c>
      <c r="K317" s="5">
        <f xml:space="preserve"> 'INB Plot'!$C$17 + A317*'INB Plot'!$C$18</f>
        <v>4750000</v>
      </c>
      <c r="L317" s="5">
        <f t="shared" si="44"/>
        <v>7381566.5750221238</v>
      </c>
    </row>
    <row r="318" spans="1:12" x14ac:dyDescent="0.3">
      <c r="A318">
        <f>'INB Plot'!$C$28 + (ROW() - 52)*'INB Plot'!$C$29</f>
        <v>1455</v>
      </c>
      <c r="B318">
        <f t="shared" si="36"/>
        <v>7.4697772483947369E-8</v>
      </c>
      <c r="C318">
        <f t="shared" si="37"/>
        <v>1.0989010989010988E-8</v>
      </c>
      <c r="D318" s="5">
        <f t="shared" si="38"/>
        <v>4458837.1057365369</v>
      </c>
      <c r="E318" s="5">
        <f t="shared" si="39"/>
        <v>655952.7590153846</v>
      </c>
      <c r="F318" s="15">
        <f t="shared" si="40"/>
        <v>55.342845933115115</v>
      </c>
      <c r="G318">
        <f t="shared" si="41"/>
        <v>52.998666781595716</v>
      </c>
      <c r="H318">
        <f t="shared" si="42"/>
        <v>-81.1376148963204</v>
      </c>
      <c r="I318" s="15">
        <f t="shared" si="43"/>
        <v>27.203897818390431</v>
      </c>
      <c r="J318" s="5">
        <f xml:space="preserve"> 'INB Plot'!$C$16*($H$2 - I318)</f>
        <v>12143251.537709512</v>
      </c>
      <c r="K318" s="5">
        <f xml:space="preserve"> 'INB Plot'!$C$17 + A318*'INB Plot'!$C$18</f>
        <v>4765000</v>
      </c>
      <c r="L318" s="5">
        <f t="shared" si="44"/>
        <v>7378251.5377095118</v>
      </c>
    </row>
    <row r="319" spans="1:12" x14ac:dyDescent="0.3">
      <c r="A319">
        <f>'INB Plot'!$C$28 + (ROW() - 52)*'INB Plot'!$C$29</f>
        <v>1460</v>
      </c>
      <c r="B319">
        <f t="shared" si="36"/>
        <v>7.4660263057359598E-8</v>
      </c>
      <c r="C319">
        <f t="shared" si="37"/>
        <v>1.0951403148528405E-8</v>
      </c>
      <c r="D319" s="5">
        <f t="shared" si="38"/>
        <v>4456598.1042573377</v>
      </c>
      <c r="E319" s="5">
        <f t="shared" si="39"/>
        <v>653707.88304339489</v>
      </c>
      <c r="F319" s="15">
        <f t="shared" si="40"/>
        <v>55.181154537767277</v>
      </c>
      <c r="G319">
        <f t="shared" si="41"/>
        <v>53.159954036824388</v>
      </c>
      <c r="H319">
        <f t="shared" si="42"/>
        <v>-81.214669504680131</v>
      </c>
      <c r="I319" s="15">
        <f t="shared" si="43"/>
        <v>27.126439069911527</v>
      </c>
      <c r="J319" s="5">
        <f xml:space="preserve"> 'INB Plot'!$C$16*($H$2 - I319)</f>
        <v>12154870.349981347</v>
      </c>
      <c r="K319" s="5">
        <f xml:space="preserve"> 'INB Plot'!$C$17 + A319*'INB Plot'!$C$18</f>
        <v>4780000</v>
      </c>
      <c r="L319" s="5">
        <f t="shared" si="44"/>
        <v>7374870.3499813471</v>
      </c>
    </row>
    <row r="320" spans="1:12" x14ac:dyDescent="0.3">
      <c r="A320">
        <f>'INB Plot'!$C$28 + (ROW() - 52)*'INB Plot'!$C$29</f>
        <v>1465</v>
      </c>
      <c r="B320">
        <f t="shared" si="36"/>
        <v>7.4623009667813387E-8</v>
      </c>
      <c r="C320">
        <f t="shared" si="37"/>
        <v>1.0914051841746248E-8</v>
      </c>
      <c r="D320" s="5">
        <f t="shared" si="38"/>
        <v>4454374.3860646859</v>
      </c>
      <c r="E320" s="5">
        <f t="shared" si="39"/>
        <v>651478.32000436564</v>
      </c>
      <c r="F320" s="15">
        <f t="shared" si="40"/>
        <v>55.020405066625486</v>
      </c>
      <c r="G320">
        <f t="shared" si="41"/>
        <v>53.320300841585208</v>
      </c>
      <c r="H320">
        <f t="shared" si="42"/>
        <v>-81.291288292147527</v>
      </c>
      <c r="I320" s="15">
        <f t="shared" si="43"/>
        <v>27.049417616063167</v>
      </c>
      <c r="J320" s="5">
        <f xml:space="preserve"> 'INB Plot'!$C$16*($H$2 - I320)</f>
        <v>12166423.568058601</v>
      </c>
      <c r="K320" s="5">
        <f xml:space="preserve"> 'INB Plot'!$C$17 + A320*'INB Plot'!$C$18</f>
        <v>4795000</v>
      </c>
      <c r="L320" s="5">
        <f t="shared" si="44"/>
        <v>7371423.5680586006</v>
      </c>
    </row>
    <row r="321" spans="1:12" x14ac:dyDescent="0.3">
      <c r="A321">
        <f>'INB Plot'!$C$28 + (ROW() - 52)*'INB Plot'!$C$29</f>
        <v>1470</v>
      </c>
      <c r="B321">
        <f t="shared" si="36"/>
        <v>7.4586009702685851E-8</v>
      </c>
      <c r="C321">
        <f t="shared" si="37"/>
        <v>1.0876954452753229E-8</v>
      </c>
      <c r="D321" s="5">
        <f t="shared" si="38"/>
        <v>4452165.7952066781</v>
      </c>
      <c r="E321" s="5">
        <f t="shared" si="39"/>
        <v>649263.91375010193</v>
      </c>
      <c r="F321" s="15">
        <f t="shared" si="40"/>
        <v>54.860589314209946</v>
      </c>
      <c r="G321">
        <f t="shared" si="41"/>
        <v>53.479715397481129</v>
      </c>
      <c r="H321">
        <f t="shared" si="42"/>
        <v>-81.367474921880586</v>
      </c>
      <c r="I321" s="15">
        <f t="shared" si="43"/>
        <v>26.97282978981049</v>
      </c>
      <c r="J321" s="5">
        <f xml:space="preserve"> 'INB Plot'!$C$16*($H$2 - I321)</f>
        <v>12177911.741996503</v>
      </c>
      <c r="K321" s="5">
        <f xml:space="preserve"> 'INB Plot'!$C$17 + A321*'INB Plot'!$C$18</f>
        <v>4810000</v>
      </c>
      <c r="L321" s="5">
        <f t="shared" si="44"/>
        <v>7367911.7419965025</v>
      </c>
    </row>
    <row r="322" spans="1:12" x14ac:dyDescent="0.3">
      <c r="A322">
        <f>'INB Plot'!$C$28 + (ROW() - 52)*'INB Plot'!$C$29</f>
        <v>1475</v>
      </c>
      <c r="B322">
        <f t="shared" si="36"/>
        <v>7.4549260584779521E-8</v>
      </c>
      <c r="C322">
        <f t="shared" si="37"/>
        <v>1.0840108401084012E-8</v>
      </c>
      <c r="D322" s="5">
        <f t="shared" si="38"/>
        <v>4449972.1778460126</v>
      </c>
      <c r="E322" s="5">
        <f t="shared" si="39"/>
        <v>647064.51024823857</v>
      </c>
      <c r="F322" s="15">
        <f t="shared" si="40"/>
        <v>54.70169917005564</v>
      </c>
      <c r="G322">
        <f t="shared" si="41"/>
        <v>53.638205811024079</v>
      </c>
      <c r="H322">
        <f t="shared" si="42"/>
        <v>-81.443233016419754</v>
      </c>
      <c r="I322" s="15">
        <f t="shared" si="43"/>
        <v>26.896671964659959</v>
      </c>
      <c r="J322" s="5">
        <f xml:space="preserve"> 'INB Plot'!$C$16*($H$2 - I322)</f>
        <v>12189335.415769082</v>
      </c>
      <c r="K322" s="5">
        <f xml:space="preserve"> 'INB Plot'!$C$17 + A322*'INB Plot'!$C$18</f>
        <v>4825000</v>
      </c>
      <c r="L322" s="5">
        <f t="shared" si="44"/>
        <v>7364335.4157690816</v>
      </c>
    </row>
    <row r="323" spans="1:12" x14ac:dyDescent="0.3">
      <c r="A323">
        <f>'INB Plot'!$C$28 + (ROW() - 52)*'INB Plot'!$C$29</f>
        <v>1480</v>
      </c>
      <c r="B323">
        <f t="shared" si="36"/>
        <v>7.4512759771723909E-8</v>
      </c>
      <c r="C323">
        <f t="shared" si="37"/>
        <v>1.0803511141120864E-8</v>
      </c>
      <c r="D323" s="5">
        <f t="shared" si="38"/>
        <v>4447793.3822242701</v>
      </c>
      <c r="E323" s="5">
        <f t="shared" si="39"/>
        <v>644879.95754652261</v>
      </c>
      <c r="F323" s="15">
        <f t="shared" si="40"/>
        <v>54.543726617341207</v>
      </c>
      <c r="G323">
        <f t="shared" si="41"/>
        <v>53.795780095008922</v>
      </c>
      <c r="H323">
        <f t="shared" si="42"/>
        <v>-81.518566158241413</v>
      </c>
      <c r="I323" s="15">
        <f t="shared" si="43"/>
        <v>26.820940554108716</v>
      </c>
      <c r="J323" s="5">
        <f xml:space="preserve"> 'INB Plot'!$C$16*($H$2 - I323)</f>
        <v>12200695.127351768</v>
      </c>
      <c r="K323" s="5">
        <f xml:space="preserve"> 'INB Plot'!$C$17 + A323*'INB Plot'!$C$18</f>
        <v>4840000</v>
      </c>
      <c r="L323" s="5">
        <f t="shared" si="44"/>
        <v>7360695.1273517683</v>
      </c>
    </row>
    <row r="324" spans="1:12" x14ac:dyDescent="0.3">
      <c r="A324">
        <f>'INB Plot'!$C$28 + (ROW() - 52)*'INB Plot'!$C$29</f>
        <v>1485</v>
      </c>
      <c r="B324">
        <f t="shared" si="36"/>
        <v>7.4476504755389223E-8</v>
      </c>
      <c r="C324">
        <f t="shared" si="37"/>
        <v>1.0767160161507403E-8</v>
      </c>
      <c r="D324" s="5">
        <f t="shared" si="38"/>
        <v>4445629.2586269174</v>
      </c>
      <c r="E324" s="5">
        <f t="shared" si="39"/>
        <v>642710.10573781969</v>
      </c>
      <c r="F324" s="15">
        <f t="shared" si="40"/>
        <v>54.386663731541717</v>
      </c>
      <c r="G324">
        <f t="shared" si="41"/>
        <v>53.952446169864174</v>
      </c>
      <c r="H324">
        <f t="shared" si="42"/>
        <v>-81.593477890307668</v>
      </c>
      <c r="I324" s="15">
        <f t="shared" si="43"/>
        <v>26.745632011098223</v>
      </c>
      <c r="J324" s="5">
        <f xml:space="preserve"> 'INB Plot'!$C$16*($H$2 - I324)</f>
        <v>12211991.408803342</v>
      </c>
      <c r="K324" s="5">
        <f xml:space="preserve"> 'INB Plot'!$C$17 + A324*'INB Plot'!$C$18</f>
        <v>4855000</v>
      </c>
      <c r="L324" s="5">
        <f t="shared" si="44"/>
        <v>7356991.4088033419</v>
      </c>
    </row>
    <row r="325" spans="1:12" x14ac:dyDescent="0.3">
      <c r="A325">
        <f>'INB Plot'!$C$28 + (ROW() - 52)*'INB Plot'!$C$29</f>
        <v>1490</v>
      </c>
      <c r="B325">
        <f t="shared" si="36"/>
        <v>7.4440493061311803E-8</v>
      </c>
      <c r="C325">
        <f t="shared" si="37"/>
        <v>1.0731052984574111E-8</v>
      </c>
      <c r="D325" s="5">
        <f t="shared" si="38"/>
        <v>4443479.6593490094</v>
      </c>
      <c r="E325" s="5">
        <f t="shared" si="39"/>
        <v>640554.80692582158</v>
      </c>
      <c r="F325" s="15">
        <f t="shared" si="40"/>
        <v>54.230502679104482</v>
      </c>
      <c r="G325">
        <f t="shared" si="41"/>
        <v>54.108211864978898</v>
      </c>
      <c r="H325">
        <f t="shared" si="42"/>
        <v>-81.667971716603148</v>
      </c>
      <c r="I325" s="15">
        <f t="shared" si="43"/>
        <v>26.67074282748024</v>
      </c>
      <c r="J325" s="5">
        <f xml:space="preserve"> 'INB Plot'!$C$16*($H$2 - I325)</f>
        <v>12223224.786346041</v>
      </c>
      <c r="K325" s="5">
        <f xml:space="preserve"> 'INB Plot'!$C$17 + A325*'INB Plot'!$C$18</f>
        <v>4870000</v>
      </c>
      <c r="L325" s="5">
        <f t="shared" si="44"/>
        <v>7353224.7863460407</v>
      </c>
    </row>
    <row r="326" spans="1:12" x14ac:dyDescent="0.3">
      <c r="A326">
        <f>'INB Plot'!$C$28 + (ROW() - 52)*'INB Plot'!$C$29</f>
        <v>1495</v>
      </c>
      <c r="B326">
        <f t="shared" si="36"/>
        <v>7.4404722248131216E-8</v>
      </c>
      <c r="C326">
        <f t="shared" si="37"/>
        <v>1.0695187165775401E-8</v>
      </c>
      <c r="D326" s="5">
        <f t="shared" si="38"/>
        <v>4441344.4386615884</v>
      </c>
      <c r="E326" s="5">
        <f t="shared" si="39"/>
        <v>638413.91519144387</v>
      </c>
      <c r="F326" s="15">
        <f t="shared" si="40"/>
        <v>54.075235716147631</v>
      </c>
      <c r="G326">
        <f t="shared" si="41"/>
        <v>54.263084920007088</v>
      </c>
      <c r="H326">
        <f t="shared" si="42"/>
        <v>-81.742051102664647</v>
      </c>
      <c r="I326" s="15">
        <f t="shared" si="43"/>
        <v>26.596269533490073</v>
      </c>
      <c r="J326" s="5">
        <f xml:space="preserve"> 'INB Plot'!$C$16*($H$2 - I326)</f>
        <v>12234395.780444564</v>
      </c>
      <c r="K326" s="5">
        <f xml:space="preserve"> 'INB Plot'!$C$17 + A326*'INB Plot'!$C$18</f>
        <v>4885000</v>
      </c>
      <c r="L326" s="5">
        <f t="shared" si="44"/>
        <v>7349395.7804445643</v>
      </c>
    </row>
    <row r="327" spans="1:12" x14ac:dyDescent="0.3">
      <c r="A327">
        <f>'INB Plot'!$C$28 + (ROW() - 52)*'INB Plot'!$C$29</f>
        <v>1500</v>
      </c>
      <c r="B327">
        <f t="shared" si="36"/>
        <v>7.4369189907038515E-8</v>
      </c>
      <c r="C327">
        <f t="shared" si="37"/>
        <v>1.0659560293137908E-8</v>
      </c>
      <c r="D327" s="5">
        <f t="shared" si="38"/>
        <v>4439223.452778752</v>
      </c>
      <c r="E327" s="5">
        <f t="shared" si="39"/>
        <v>636287.2865598934</v>
      </c>
      <c r="F327" s="15">
        <f t="shared" si="40"/>
        <v>53.920855187180898</v>
      </c>
      <c r="G327">
        <f t="shared" si="41"/>
        <v>54.417072986149208</v>
      </c>
      <c r="H327">
        <f t="shared" si="42"/>
        <v>-81.815719476102771</v>
      </c>
      <c r="I327" s="15">
        <f t="shared" si="43"/>
        <v>26.522208697227342</v>
      </c>
      <c r="J327" s="5">
        <f xml:space="preserve"> 'INB Plot'!$C$16*($H$2 - I327)</f>
        <v>12245504.905883975</v>
      </c>
      <c r="K327" s="5">
        <f xml:space="preserve"> 'INB Plot'!$C$17 + A327*'INB Plot'!$C$18</f>
        <v>4900000</v>
      </c>
      <c r="L327" s="5">
        <f t="shared" si="44"/>
        <v>7345504.9058839753</v>
      </c>
    </row>
    <row r="328" spans="1:12" x14ac:dyDescent="0.3">
      <c r="A328">
        <f>'INB Plot'!$C$28 + (ROW() - 52)*'INB Plot'!$C$29</f>
        <v>1505</v>
      </c>
      <c r="B328">
        <f t="shared" si="36"/>
        <v>7.4333893661235454E-8</v>
      </c>
      <c r="C328">
        <f t="shared" si="37"/>
        <v>1.0624169986719788E-8</v>
      </c>
      <c r="D328" s="5">
        <f t="shared" si="38"/>
        <v>4437116.5598253682</v>
      </c>
      <c r="E328" s="5">
        <f t="shared" si="39"/>
        <v>634174.7789683931</v>
      </c>
      <c r="F328" s="15">
        <f t="shared" si="40"/>
        <v>53.767353523848463</v>
      </c>
      <c r="G328">
        <f t="shared" si="41"/>
        <v>54.570183627413144</v>
      </c>
      <c r="H328">
        <f t="shared" si="42"/>
        <v>-81.88898022711362</v>
      </c>
      <c r="I328" s="15">
        <f t="shared" si="43"/>
        <v>26.448556924147994</v>
      </c>
      <c r="J328" s="5">
        <f xml:space="preserve"> 'INB Plot'!$C$16*($H$2 - I328)</f>
        <v>12256552.671845878</v>
      </c>
      <c r="K328" s="5">
        <f xml:space="preserve"> 'INB Plot'!$C$17 + A328*'INB Plot'!$C$18</f>
        <v>4915000</v>
      </c>
      <c r="L328" s="5">
        <f t="shared" si="44"/>
        <v>7341552.6718458775</v>
      </c>
    </row>
    <row r="329" spans="1:12" x14ac:dyDescent="0.3">
      <c r="A329">
        <f>'INB Plot'!$C$28 + (ROW() - 52)*'INB Plot'!$C$29</f>
        <v>1510</v>
      </c>
      <c r="B329">
        <f t="shared" si="36"/>
        <v>7.4298831165404602E-8</v>
      </c>
      <c r="C329">
        <f t="shared" si="37"/>
        <v>1.0589013898080742E-8</v>
      </c>
      <c r="D329" s="5">
        <f t="shared" si="38"/>
        <v>4435023.6198054506</v>
      </c>
      <c r="E329" s="5">
        <f t="shared" si="39"/>
        <v>632076.2522345467</v>
      </c>
      <c r="F329" s="15">
        <f t="shared" si="40"/>
        <v>53.614723243692836</v>
      </c>
      <c r="G329">
        <f t="shared" si="41"/>
        <v>54.722424321851747</v>
      </c>
      <c r="H329">
        <f t="shared" si="42"/>
        <v>-81.961836708985231</v>
      </c>
      <c r="I329" s="15">
        <f t="shared" si="43"/>
        <v>26.375310856559352</v>
      </c>
      <c r="J329" s="5">
        <f xml:space="preserve"> 'INB Plot'!$C$16*($H$2 - I329)</f>
        <v>12267539.581984174</v>
      </c>
      <c r="K329" s="5">
        <f xml:space="preserve"> 'INB Plot'!$C$17 + A329*'INB Plot'!$C$18</f>
        <v>4930000</v>
      </c>
      <c r="L329" s="5">
        <f t="shared" si="44"/>
        <v>7337539.5819841735</v>
      </c>
    </row>
    <row r="330" spans="1:12" x14ac:dyDescent="0.3">
      <c r="A330">
        <f>'INB Plot'!$C$28 + (ROW() - 52)*'INB Plot'!$C$29</f>
        <v>1515</v>
      </c>
      <c r="B330">
        <f t="shared" si="36"/>
        <v>7.4264000105189801E-8</v>
      </c>
      <c r="C330">
        <f t="shared" si="37"/>
        <v>1.0554089709762533E-8</v>
      </c>
      <c r="D330" s="5">
        <f t="shared" si="38"/>
        <v>4432944.4945711438</v>
      </c>
      <c r="E330" s="5">
        <f t="shared" si="39"/>
        <v>629991.56802532985</v>
      </c>
      <c r="F330" s="15">
        <f t="shared" si="40"/>
        <v>53.462956948940004</v>
      </c>
      <c r="G330">
        <f t="shared" si="41"/>
        <v>54.873802462780702</v>
      </c>
      <c r="H330">
        <f t="shared" si="42"/>
        <v>-82.034292238591576</v>
      </c>
      <c r="I330" s="15">
        <f t="shared" si="43"/>
        <v>26.302467173129131</v>
      </c>
      <c r="J330" s="5">
        <f xml:space="preserve"> 'INB Plot'!$C$16*($H$2 - I330)</f>
        <v>12278466.134498706</v>
      </c>
      <c r="K330" s="5">
        <f xml:space="preserve"> 'INB Plot'!$C$17 + A330*'INB Plot'!$C$18</f>
        <v>4945000</v>
      </c>
      <c r="L330" s="5">
        <f t="shared" si="44"/>
        <v>7333466.1344987061</v>
      </c>
    </row>
    <row r="331" spans="1:12" x14ac:dyDescent="0.3">
      <c r="A331">
        <f>'INB Plot'!$C$28 + (ROW() - 52)*'INB Plot'!$C$29</f>
        <v>1520</v>
      </c>
      <c r="B331">
        <f t="shared" si="36"/>
        <v>7.4229398196686937E-8</v>
      </c>
      <c r="C331">
        <f t="shared" si="37"/>
        <v>1.051939513477975E-8</v>
      </c>
      <c r="D331" s="5">
        <f t="shared" si="38"/>
        <v>4430879.0477923257</v>
      </c>
      <c r="E331" s="5">
        <f t="shared" si="39"/>
        <v>627920.58982669294</v>
      </c>
      <c r="F331" s="15">
        <f t="shared" si="40"/>
        <v>53.312047325305031</v>
      </c>
      <c r="G331">
        <f t="shared" si="41"/>
        <v>55.024325359975592</v>
      </c>
      <c r="H331">
        <f t="shared" si="42"/>
        <v>-82.106350096882835</v>
      </c>
      <c r="I331" s="15">
        <f t="shared" si="43"/>
        <v>26.230022588397787</v>
      </c>
      <c r="J331" s="5">
        <f xml:space="preserve"> 'INB Plot'!$C$16*($H$2 - I331)</f>
        <v>12289332.822208408</v>
      </c>
      <c r="K331" s="5">
        <f xml:space="preserve"> 'INB Plot'!$C$17 + A331*'INB Plot'!$C$18</f>
        <v>4960000</v>
      </c>
      <c r="L331" s="5">
        <f t="shared" si="44"/>
        <v>7329332.8222084083</v>
      </c>
    </row>
    <row r="332" spans="1:12" x14ac:dyDescent="0.3">
      <c r="A332">
        <f>'INB Plot'!$C$28 + (ROW() - 52)*'INB Plot'!$C$29</f>
        <v>1525</v>
      </c>
      <c r="B332">
        <f t="shared" si="36"/>
        <v>7.419502318594475E-8</v>
      </c>
      <c r="C332">
        <f t="shared" si="37"/>
        <v>1.0484927916120577E-8</v>
      </c>
      <c r="D332" s="5">
        <f t="shared" si="38"/>
        <v>4428827.1449268106</v>
      </c>
      <c r="E332" s="5">
        <f t="shared" si="39"/>
        <v>625863.18291376147</v>
      </c>
      <c r="F332" s="15">
        <f t="shared" si="40"/>
        <v>53.161987140817835</v>
      </c>
      <c r="G332">
        <f t="shared" si="41"/>
        <v>55.174000240848386</v>
      </c>
      <c r="H332">
        <f t="shared" si="42"/>
        <v>-82.178013529365984</v>
      </c>
      <c r="I332" s="15">
        <f t="shared" si="43"/>
        <v>26.157973852300245</v>
      </c>
      <c r="J332" s="5">
        <f xml:space="preserve"> 'INB Plot'!$C$16*($H$2 - I332)</f>
        <v>12300140.132623039</v>
      </c>
      <c r="K332" s="5">
        <f xml:space="preserve"> 'INB Plot'!$C$17 + A332*'INB Plot'!$C$18</f>
        <v>4975000</v>
      </c>
      <c r="L332" s="5">
        <f t="shared" si="44"/>
        <v>7325140.1326230392</v>
      </c>
    </row>
    <row r="333" spans="1:12" x14ac:dyDescent="0.3">
      <c r="A333">
        <f>'INB Plot'!$C$28 + (ROW() - 52)*'INB Plot'!$C$29</f>
        <v>1530</v>
      </c>
      <c r="B333">
        <f t="shared" si="36"/>
        <v>7.4160872848475375E-8</v>
      </c>
      <c r="C333">
        <f t="shared" si="37"/>
        <v>1.0450685826257348E-8</v>
      </c>
      <c r="D333" s="5">
        <f t="shared" si="38"/>
        <v>4426788.6531911362</v>
      </c>
      <c r="E333" s="5">
        <f t="shared" si="39"/>
        <v>623819.21432161983</v>
      </c>
      <c r="F333" s="15">
        <f t="shared" si="40"/>
        <v>53.012769244668604</v>
      </c>
      <c r="G333">
        <f t="shared" si="41"/>
        <v>55.322834251603808</v>
      </c>
      <c r="H333">
        <f t="shared" si="42"/>
        <v>-82.249285746577044</v>
      </c>
      <c r="I333" s="15">
        <f t="shared" si="43"/>
        <v>26.086317749695368</v>
      </c>
      <c r="J333" s="5">
        <f xml:space="preserve"> 'INB Plot'!$C$16*($H$2 - I333)</f>
        <v>12310888.548013771</v>
      </c>
      <c r="K333" s="5">
        <f xml:space="preserve"> 'INB Plot'!$C$17 + A333*'INB Plot'!$C$18</f>
        <v>4990000</v>
      </c>
      <c r="L333" s="5">
        <f t="shared" si="44"/>
        <v>7320888.548013771</v>
      </c>
    </row>
    <row r="334" spans="1:12" x14ac:dyDescent="0.3">
      <c r="A334">
        <f>'INB Plot'!$C$28 + (ROW() - 52)*'INB Plot'!$C$29</f>
        <v>1535</v>
      </c>
      <c r="B334">
        <f t="shared" si="36"/>
        <v>7.4126944988774549E-8</v>
      </c>
      <c r="C334">
        <f t="shared" si="37"/>
        <v>1.0416666666666667E-8</v>
      </c>
      <c r="D334" s="5">
        <f t="shared" si="38"/>
        <v>4424763.4415319152</v>
      </c>
      <c r="E334" s="5">
        <f t="shared" si="39"/>
        <v>621788.55281666666</v>
      </c>
      <c r="F334" s="15">
        <f t="shared" si="40"/>
        <v>52.864386566072803</v>
      </c>
      <c r="G334">
        <f t="shared" si="41"/>
        <v>55.470834458377453</v>
      </c>
      <c r="H334">
        <f t="shared" si="42"/>
        <v>-82.320169924548196</v>
      </c>
      <c r="I334" s="15">
        <f t="shared" si="43"/>
        <v>26.015051099902053</v>
      </c>
      <c r="J334" s="5">
        <f xml:space="preserve"> 'INB Plot'!$C$16*($H$2 - I334)</f>
        <v>12321578.545482768</v>
      </c>
      <c r="K334" s="5">
        <f xml:space="preserve"> 'INB Plot'!$C$17 + A334*'INB Plot'!$C$18</f>
        <v>5005000</v>
      </c>
      <c r="L334" s="5">
        <f t="shared" si="44"/>
        <v>7316578.5454827677</v>
      </c>
    </row>
    <row r="335" spans="1:12" x14ac:dyDescent="0.3">
      <c r="A335">
        <f>'INB Plot'!$C$28 + (ROW() - 52)*'INB Plot'!$C$29</f>
        <v>1540</v>
      </c>
      <c r="B335">
        <f t="shared" si="36"/>
        <v>7.4093237439850988E-8</v>
      </c>
      <c r="C335">
        <f t="shared" si="37"/>
        <v>1.0382868267358858E-8</v>
      </c>
      <c r="D335" s="5">
        <f t="shared" si="38"/>
        <v>4422751.3805977544</v>
      </c>
      <c r="E335" s="5">
        <f t="shared" si="39"/>
        <v>619771.06886852696</v>
      </c>
      <c r="F335" s="15">
        <f t="shared" si="40"/>
        <v>52.716832113154958</v>
      </c>
      <c r="G335">
        <f t="shared" si="41"/>
        <v>55.618007848353386</v>
      </c>
      <c r="H335">
        <f t="shared" si="42"/>
        <v>-82.390669205264544</v>
      </c>
      <c r="I335" s="15">
        <f t="shared" si="43"/>
        <v>25.944170756243807</v>
      </c>
      <c r="J335" s="5">
        <f xml:space="preserve"> 'INB Plot'!$C$16*($H$2 - I335)</f>
        <v>12332210.597031506</v>
      </c>
      <c r="K335" s="5">
        <f xml:space="preserve"> 'INB Plot'!$C$17 + A335*'INB Plot'!$C$18</f>
        <v>5020000</v>
      </c>
      <c r="L335" s="5">
        <f t="shared" si="44"/>
        <v>7312210.5970315058</v>
      </c>
    </row>
    <row r="336" spans="1:12" x14ac:dyDescent="0.3">
      <c r="A336">
        <f>'INB Plot'!$C$28 + (ROW() - 52)*'INB Plot'!$C$29</f>
        <v>1545</v>
      </c>
      <c r="B336">
        <f t="shared" si="36"/>
        <v>7.4059748062765117E-8</v>
      </c>
      <c r="C336">
        <f t="shared" si="37"/>
        <v>1.0349288486416559E-8</v>
      </c>
      <c r="D336" s="5">
        <f t="shared" si="38"/>
        <v>4420752.3427117113</v>
      </c>
      <c r="E336" s="5">
        <f t="shared" si="39"/>
        <v>617766.63462250971</v>
      </c>
      <c r="F336" s="15">
        <f t="shared" si="40"/>
        <v>52.570098971851259</v>
      </c>
      <c r="G336">
        <f t="shared" si="41"/>
        <v>55.764361330864403</v>
      </c>
      <c r="H336">
        <f t="shared" si="42"/>
        <v>-82.46078669711676</v>
      </c>
      <c r="I336" s="15">
        <f t="shared" si="43"/>
        <v>25.873673605598896</v>
      </c>
      <c r="J336" s="5">
        <f xml:space="preserve"> 'INB Plot'!$C$16*($H$2 - I336)</f>
        <v>12342785.169628242</v>
      </c>
      <c r="K336" s="5">
        <f xml:space="preserve"> 'INB Plot'!$C$17 + A336*'INB Plot'!$C$18</f>
        <v>5035000</v>
      </c>
      <c r="L336" s="5">
        <f t="shared" si="44"/>
        <v>7307785.169628242</v>
      </c>
    </row>
    <row r="337" spans="1:12" x14ac:dyDescent="0.3">
      <c r="A337">
        <f>'INB Plot'!$C$28 + (ROW() - 52)*'INB Plot'!$C$29</f>
        <v>1550</v>
      </c>
      <c r="B337">
        <f t="shared" si="36"/>
        <v>7.4026474746176578E-8</v>
      </c>
      <c r="C337">
        <f t="shared" si="37"/>
        <v>1.031592520954223E-8</v>
      </c>
      <c r="D337" s="5">
        <f t="shared" si="38"/>
        <v>4418766.2018442871</v>
      </c>
      <c r="E337" s="5">
        <f t="shared" si="39"/>
        <v>615775.12387259828</v>
      </c>
      <c r="F337" s="15">
        <f t="shared" si="40"/>
        <v>52.424180304830223</v>
      </c>
      <c r="G337">
        <f t="shared" si="41"/>
        <v>55.909901738472513</v>
      </c>
      <c r="H337">
        <f t="shared" si="42"/>
        <v>-82.530525475344064</v>
      </c>
      <c r="I337" s="15">
        <f t="shared" si="43"/>
        <v>25.80355656795868</v>
      </c>
      <c r="J337" s="5">
        <f xml:space="preserve"> 'INB Plot'!$C$16*($H$2 - I337)</f>
        <v>12353302.725274274</v>
      </c>
      <c r="K337" s="5">
        <f xml:space="preserve"> 'INB Plot'!$C$17 + A337*'INB Plot'!$C$18</f>
        <v>5050000</v>
      </c>
      <c r="L337" s="5">
        <f t="shared" si="44"/>
        <v>7303302.7252742741</v>
      </c>
    </row>
    <row r="338" spans="1:12" x14ac:dyDescent="0.3">
      <c r="A338">
        <f>'INB Plot'!$C$28 + (ROW() - 52)*'INB Plot'!$C$29</f>
        <v>1555</v>
      </c>
      <c r="B338">
        <f t="shared" si="36"/>
        <v>7.3993415405900507E-8</v>
      </c>
      <c r="C338">
        <f t="shared" si="37"/>
        <v>1.0282776349614396E-8</v>
      </c>
      <c r="D338" s="5">
        <f t="shared" si="38"/>
        <v>4416792.8335869433</v>
      </c>
      <c r="E338" s="5">
        <f t="shared" si="39"/>
        <v>613796.41203496139</v>
      </c>
      <c r="F338" s="15">
        <f t="shared" si="40"/>
        <v>52.279069350431449</v>
      </c>
      <c r="G338">
        <f t="shared" si="41"/>
        <v>56.054635828032929</v>
      </c>
      <c r="H338">
        <f t="shared" si="42"/>
        <v>-82.599888582472005</v>
      </c>
      <c r="I338" s="15">
        <f t="shared" si="43"/>
        <v>25.73381659599238</v>
      </c>
      <c r="J338" s="5">
        <f xml:space="preserve"> 'INB Plot'!$C$16*($H$2 - I338)</f>
        <v>12363763.721069219</v>
      </c>
      <c r="K338" s="5">
        <f xml:space="preserve"> 'INB Plot'!$C$17 + A338*'INB Plot'!$C$18</f>
        <v>5065000</v>
      </c>
      <c r="L338" s="5">
        <f t="shared" si="44"/>
        <v>7298763.7210692186</v>
      </c>
    </row>
    <row r="339" spans="1:12" x14ac:dyDescent="0.3">
      <c r="A339">
        <f>'INB Plot'!$C$28 + (ROW() - 52)*'INB Plot'!$C$29</f>
        <v>1560</v>
      </c>
      <c r="B339">
        <f t="shared" si="36"/>
        <v>7.3960567984472368E-8</v>
      </c>
      <c r="C339">
        <f t="shared" si="37"/>
        <v>1.0249839846252402E-8</v>
      </c>
      <c r="D339" s="5">
        <f t="shared" si="38"/>
        <v>4414832.1151261209</v>
      </c>
      <c r="E339" s="5">
        <f t="shared" si="39"/>
        <v>611830.37612197304</v>
      </c>
      <c r="F339" s="15">
        <f t="shared" si="40"/>
        <v>52.13475942162183</v>
      </c>
      <c r="G339">
        <f t="shared" si="41"/>
        <v>56.198570281739478</v>
      </c>
      <c r="H339">
        <f t="shared" si="42"/>
        <v>-82.668879028742396</v>
      </c>
      <c r="I339" s="15">
        <f t="shared" si="43"/>
        <v>25.664450674618905</v>
      </c>
      <c r="J339" s="5">
        <f xml:space="preserve"> 'INB Plot'!$C$16*($H$2 - I339)</f>
        <v>12374168.60927524</v>
      </c>
      <c r="K339" s="5">
        <f xml:space="preserve"> 'INB Plot'!$C$17 + A339*'INB Plot'!$C$18</f>
        <v>5080000</v>
      </c>
      <c r="L339" s="5">
        <f t="shared" si="44"/>
        <v>7294168.6092752405</v>
      </c>
    </row>
    <row r="340" spans="1:12" x14ac:dyDescent="0.3">
      <c r="A340">
        <f>'INB Plot'!$C$28 + (ROW() - 52)*'INB Plot'!$C$29</f>
        <v>1565</v>
      </c>
      <c r="B340">
        <f t="shared" si="36"/>
        <v>7.3927930450721077E-8</v>
      </c>
      <c r="C340">
        <f t="shared" si="37"/>
        <v>1.0217113665389527E-8</v>
      </c>
      <c r="D340" s="5">
        <f t="shared" si="38"/>
        <v>4412883.9252177645</v>
      </c>
      <c r="E340" s="5">
        <f t="shared" si="39"/>
        <v>609876.89471673046</v>
      </c>
      <c r="F340" s="15">
        <f t="shared" si="40"/>
        <v>51.991243904968975</v>
      </c>
      <c r="G340">
        <f t="shared" si="41"/>
        <v>56.341711708152786</v>
      </c>
      <c r="H340">
        <f t="shared" si="42"/>
        <v>-82.737499792536738</v>
      </c>
      <c r="I340" s="15">
        <f t="shared" si="43"/>
        <v>25.595455820585016</v>
      </c>
      <c r="J340" s="5">
        <f xml:space="preserve"> 'INB Plot'!$C$16*($H$2 - I340)</f>
        <v>12384517.837380324</v>
      </c>
      <c r="K340" s="5">
        <f xml:space="preserve"> 'INB Plot'!$C$17 + A340*'INB Plot'!$C$18</f>
        <v>5095000</v>
      </c>
      <c r="L340" s="5">
        <f t="shared" si="44"/>
        <v>7289517.8373803236</v>
      </c>
    </row>
    <row r="341" spans="1:12" x14ac:dyDescent="0.3">
      <c r="A341">
        <f>'INB Plot'!$C$28 + (ROW() - 52)*'INB Plot'!$C$29</f>
        <v>1570</v>
      </c>
      <c r="B341">
        <f t="shared" si="36"/>
        <v>7.3895500799350367E-8</v>
      </c>
      <c r="C341">
        <f t="shared" si="37"/>
        <v>1.0184595798854233E-8</v>
      </c>
      <c r="D341" s="5">
        <f t="shared" si="38"/>
        <v>4410948.1441623261</v>
      </c>
      <c r="E341" s="5">
        <f t="shared" si="39"/>
        <v>607935.84794805851</v>
      </c>
      <c r="F341" s="15">
        <f t="shared" si="40"/>
        <v>51.848516259631673</v>
      </c>
      <c r="G341">
        <f t="shared" si="41"/>
        <v>56.484066643212259</v>
      </c>
      <c r="H341">
        <f t="shared" si="42"/>
        <v>-82.805753820793996</v>
      </c>
      <c r="I341" s="15">
        <f t="shared" si="43"/>
        <v>25.526829082049943</v>
      </c>
      <c r="J341" s="5">
        <f xml:space="preserve"> 'INB Plot'!$C$16*($H$2 - I341)</f>
        <v>12394811.848160585</v>
      </c>
      <c r="K341" s="5">
        <f xml:space="preserve"> 'INB Plot'!$C$17 + A341*'INB Plot'!$C$18</f>
        <v>5110000</v>
      </c>
      <c r="L341" s="5">
        <f t="shared" si="44"/>
        <v>7284811.8481605854</v>
      </c>
    </row>
    <row r="342" spans="1:12" x14ac:dyDescent="0.3">
      <c r="A342">
        <f>'INB Plot'!$C$28 + (ROW() - 52)*'INB Plot'!$C$29</f>
        <v>1575</v>
      </c>
      <c r="B342">
        <f t="shared" si="36"/>
        <v>7.3863277050528046E-8</v>
      </c>
      <c r="C342">
        <f t="shared" si="37"/>
        <v>1.015228426395939E-8</v>
      </c>
      <c r="D342" s="5">
        <f t="shared" si="38"/>
        <v>4409024.6537802564</v>
      </c>
      <c r="E342" s="5">
        <f t="shared" si="39"/>
        <v>606007.11746598978</v>
      </c>
      <c r="F342" s="15">
        <f t="shared" si="40"/>
        <v>51.706570016366669</v>
      </c>
      <c r="G342">
        <f t="shared" si="41"/>
        <v>56.625641551230274</v>
      </c>
      <c r="H342">
        <f t="shared" si="42"/>
        <v>-82.873644029420035</v>
      </c>
      <c r="I342" s="15">
        <f t="shared" si="43"/>
        <v>25.458567538176908</v>
      </c>
      <c r="J342" s="5">
        <f xml:space="preserve"> 'INB Plot'!$C$16*($H$2 - I342)</f>
        <v>12405051.079741539</v>
      </c>
      <c r="K342" s="5">
        <f xml:space="preserve"> 'INB Plot'!$C$17 + A342*'INB Plot'!$C$18</f>
        <v>5125000</v>
      </c>
      <c r="L342" s="5">
        <f t="shared" si="44"/>
        <v>7280051.0797415394</v>
      </c>
    </row>
    <row r="343" spans="1:12" x14ac:dyDescent="0.3">
      <c r="A343">
        <f>'INB Plot'!$C$28 + (ROW() - 52)*'INB Plot'!$C$29</f>
        <v>1580</v>
      </c>
      <c r="B343">
        <f t="shared" si="36"/>
        <v>7.3831257249483086E-8</v>
      </c>
      <c r="C343">
        <f t="shared" si="37"/>
        <v>1.0120177103099304E-8</v>
      </c>
      <c r="D343" s="5">
        <f t="shared" si="38"/>
        <v>4407113.3373879474</v>
      </c>
      <c r="E343" s="5">
        <f t="shared" si="39"/>
        <v>604090.58641771029</v>
      </c>
      <c r="F343" s="15">
        <f t="shared" si="40"/>
        <v>51.565398776552009</v>
      </c>
      <c r="G343">
        <f t="shared" si="41"/>
        <v>56.766442825871081</v>
      </c>
      <c r="H343">
        <f t="shared" si="42"/>
        <v>-82.94117330369258</v>
      </c>
      <c r="I343" s="15">
        <f t="shared" si="43"/>
        <v>25.390668298730503</v>
      </c>
      <c r="J343" s="5">
        <f xml:space="preserve"> 'INB Plot'!$C$16*($H$2 - I343)</f>
        <v>12415235.965658501</v>
      </c>
      <c r="K343" s="5">
        <f xml:space="preserve"> 'INB Plot'!$C$17 + A343*'INB Plot'!$C$18</f>
        <v>5140000</v>
      </c>
      <c r="L343" s="5">
        <f t="shared" si="44"/>
        <v>7275235.9656585008</v>
      </c>
    </row>
    <row r="344" spans="1:12" x14ac:dyDescent="0.3">
      <c r="A344">
        <f>'INB Plot'!$C$28 + (ROW() - 52)*'INB Plot'!$C$29</f>
        <v>1585</v>
      </c>
      <c r="B344">
        <f t="shared" si="36"/>
        <v>7.3799439466110322E-8</v>
      </c>
      <c r="C344">
        <f t="shared" si="37"/>
        <v>1.008827238335435E-8</v>
      </c>
      <c r="D344" s="5">
        <f t="shared" si="38"/>
        <v>4405214.0797741376</v>
      </c>
      <c r="E344" s="5">
        <f t="shared" si="39"/>
        <v>602186.13942395966</v>
      </c>
      <c r="F344" s="15">
        <f t="shared" si="40"/>
        <v>51.424996211226059</v>
      </c>
      <c r="G344">
        <f t="shared" si="41"/>
        <v>56.906476791113391</v>
      </c>
      <c r="H344">
        <f t="shared" si="42"/>
        <v>-83.00834449865917</v>
      </c>
      <c r="I344" s="15">
        <f t="shared" si="43"/>
        <v>25.32312850368028</v>
      </c>
      <c r="J344" s="5">
        <f xml:space="preserve"> 'INB Plot'!$C$16*($H$2 - I344)</f>
        <v>12425366.934916034</v>
      </c>
      <c r="K344" s="5">
        <f xml:space="preserve"> 'INB Plot'!$C$17 + A344*'INB Plot'!$C$18</f>
        <v>5155000</v>
      </c>
      <c r="L344" s="5">
        <f t="shared" si="44"/>
        <v>7270366.9349160343</v>
      </c>
    </row>
    <row r="345" spans="1:12" x14ac:dyDescent="0.3">
      <c r="A345">
        <f>'INB Plot'!$C$28 + (ROW() - 52)*'INB Plot'!$C$29</f>
        <v>1590</v>
      </c>
      <c r="B345">
        <f t="shared" si="36"/>
        <v>7.376782179458267E-8</v>
      </c>
      <c r="C345">
        <f t="shared" si="37"/>
        <v>1.0056568196103079E-8</v>
      </c>
      <c r="D345" s="5">
        <f t="shared" si="38"/>
        <v>4403326.7671767669</v>
      </c>
      <c r="E345" s="5">
        <f t="shared" si="39"/>
        <v>600293.66255587677</v>
      </c>
      <c r="F345" s="15">
        <f t="shared" si="40"/>
        <v>51.285356060142341</v>
      </c>
      <c r="G345">
        <f t="shared" si="41"/>
        <v>57.045749702196758</v>
      </c>
      <c r="H345">
        <f t="shared" si="42"/>
        <v>-83.075160439528247</v>
      </c>
      <c r="I345" s="15">
        <f t="shared" si="43"/>
        <v>25.255945322810845</v>
      </c>
      <c r="J345" s="5">
        <f xml:space="preserve"> 'INB Plot'!$C$16*($H$2 - I345)</f>
        <v>12435444.412046449</v>
      </c>
      <c r="K345" s="5">
        <f xml:space="preserve"> 'INB Plot'!$C$17 + A345*'INB Plot'!$C$18</f>
        <v>5170000</v>
      </c>
      <c r="L345" s="5">
        <f t="shared" si="44"/>
        <v>7265444.4120464493</v>
      </c>
    </row>
    <row r="346" spans="1:12" x14ac:dyDescent="0.3">
      <c r="A346">
        <f>'INB Plot'!$C$28 + (ROW() - 52)*'INB Plot'!$C$29</f>
        <v>1595</v>
      </c>
      <c r="B346">
        <f t="shared" si="36"/>
        <v>7.3736402352970562E-8</v>
      </c>
      <c r="C346">
        <f t="shared" si="37"/>
        <v>1.0025062656641603E-8</v>
      </c>
      <c r="D346" s="5">
        <f t="shared" si="38"/>
        <v>4401451.2872602576</v>
      </c>
      <c r="E346" s="5">
        <f t="shared" si="39"/>
        <v>598413.04331228067</v>
      </c>
      <c r="F346" s="15">
        <f t="shared" si="40"/>
        <v>51.146472130839584</v>
      </c>
      <c r="G346">
        <f t="shared" si="41"/>
        <v>57.184267746553417</v>
      </c>
      <c r="H346">
        <f t="shared" si="42"/>
        <v>-83.141623922055373</v>
      </c>
      <c r="I346" s="15">
        <f t="shared" si="43"/>
        <v>25.189115955337627</v>
      </c>
      <c r="J346" s="5">
        <f xml:space="preserve"> 'INB Plot'!$C$16*($H$2 - I346)</f>
        <v>12445468.817167431</v>
      </c>
      <c r="K346" s="5">
        <f xml:space="preserve"> 'INB Plot'!$C$17 + A346*'INB Plot'!$C$18</f>
        <v>5185000</v>
      </c>
      <c r="L346" s="5">
        <f t="shared" si="44"/>
        <v>7260468.8171674311</v>
      </c>
    </row>
    <row r="347" spans="1:12" x14ac:dyDescent="0.3">
      <c r="A347">
        <f>'INB Plot'!$C$28 + (ROW() - 52)*'INB Plot'!$C$29</f>
        <v>1600</v>
      </c>
      <c r="B347">
        <f t="shared" si="36"/>
        <v>7.370517928286853E-8</v>
      </c>
      <c r="C347">
        <f t="shared" si="37"/>
        <v>9.993753903810119E-9</v>
      </c>
      <c r="D347" s="5">
        <f t="shared" si="38"/>
        <v>4399587.5290932273</v>
      </c>
      <c r="E347" s="5">
        <f t="shared" si="39"/>
        <v>596544.17059737665</v>
      </c>
      <c r="F347" s="15">
        <f t="shared" si="40"/>
        <v>51.008338297726965</v>
      </c>
      <c r="G347">
        <f t="shared" si="41"/>
        <v>57.322037044724254</v>
      </c>
      <c r="H347">
        <f t="shared" si="42"/>
        <v>-83.207737712923887</v>
      </c>
      <c r="I347" s="15">
        <f t="shared" si="43"/>
        <v>25.122637629527333</v>
      </c>
      <c r="J347" s="5">
        <f xml:space="preserve"> 'INB Plot'!$C$16*($H$2 - I347)</f>
        <v>12455440.566038975</v>
      </c>
      <c r="K347" s="5">
        <f xml:space="preserve"> 'INB Plot'!$C$17 + A347*'INB Plot'!$C$18</f>
        <v>5200000</v>
      </c>
      <c r="L347" s="5">
        <f t="shared" si="44"/>
        <v>7255440.5660389755</v>
      </c>
    </row>
    <row r="348" spans="1:12" x14ac:dyDescent="0.3">
      <c r="A348">
        <f>'INB Plot'!$C$28 + (ROW() - 52)*'INB Plot'!$C$29</f>
        <v>1605</v>
      </c>
      <c r="B348">
        <f t="shared" si="36"/>
        <v>7.3674150749028803E-8</v>
      </c>
      <c r="C348">
        <f t="shared" si="37"/>
        <v>9.9626400996264013E-9</v>
      </c>
      <c r="D348" s="5">
        <f t="shared" si="38"/>
        <v>4397735.3831266137</v>
      </c>
      <c r="E348" s="5">
        <f t="shared" si="39"/>
        <v>594686.93469887925</v>
      </c>
      <c r="F348" s="15">
        <f t="shared" si="40"/>
        <v>50.870948501184031</v>
      </c>
      <c r="G348">
        <f t="shared" si="41"/>
        <v>57.459063651260806</v>
      </c>
      <c r="H348">
        <f t="shared" si="42"/>
        <v>-83.273504550117366</v>
      </c>
      <c r="I348" s="15">
        <f t="shared" si="43"/>
        <v>25.056507602327471</v>
      </c>
      <c r="J348" s="5">
        <f xml:space="preserve"> 'INB Plot'!$C$16*($H$2 - I348)</f>
        <v>12465360.070118956</v>
      </c>
      <c r="K348" s="5">
        <f xml:space="preserve"> 'INB Plot'!$C$17 + A348*'INB Plot'!$C$18</f>
        <v>5215000</v>
      </c>
      <c r="L348" s="5">
        <f t="shared" si="44"/>
        <v>7250360.0701189563</v>
      </c>
    </row>
    <row r="349" spans="1:12" x14ac:dyDescent="0.3">
      <c r="A349">
        <f>'INB Plot'!$C$28 + (ROW() - 52)*'INB Plot'!$C$29</f>
        <v>1610</v>
      </c>
      <c r="B349">
        <f t="shared" si="36"/>
        <v>7.3643314939001754E-8</v>
      </c>
      <c r="C349">
        <f t="shared" si="37"/>
        <v>9.9317194289261329E-9</v>
      </c>
      <c r="D349" s="5">
        <f t="shared" si="38"/>
        <v>4395894.741172215</v>
      </c>
      <c r="E349" s="5">
        <f t="shared" si="39"/>
        <v>592841.2272665425</v>
      </c>
      <c r="F349" s="15">
        <f t="shared" si="40"/>
        <v>50.734296746675128</v>
      </c>
      <c r="G349">
        <f t="shared" si="41"/>
        <v>57.595353555611723</v>
      </c>
      <c r="H349">
        <f t="shared" si="42"/>
        <v>-83.338927143289311</v>
      </c>
      <c r="I349" s="15">
        <f t="shared" si="43"/>
        <v>24.99072315899754</v>
      </c>
      <c r="J349" s="5">
        <f xml:space="preserve"> 'INB Plot'!$C$16*($H$2 - I349)</f>
        <v>12475227.736618444</v>
      </c>
      <c r="K349" s="5">
        <f xml:space="preserve"> 'INB Plot'!$C$17 + A349*'INB Plot'!$C$18</f>
        <v>5230000</v>
      </c>
      <c r="L349" s="5">
        <f t="shared" si="44"/>
        <v>7245227.7366184443</v>
      </c>
    </row>
    <row r="350" spans="1:12" x14ac:dyDescent="0.3">
      <c r="A350">
        <f>'INB Plot'!$C$28 + (ROW() - 52)*'INB Plot'!$C$29</f>
        <v>1615</v>
      </c>
      <c r="B350">
        <f t="shared" si="36"/>
        <v>7.3612670062782922E-8</v>
      </c>
      <c r="C350">
        <f t="shared" si="37"/>
        <v>9.9009900990099018E-9</v>
      </c>
      <c r="D350" s="5">
        <f t="shared" si="38"/>
        <v>4394065.4963816218</v>
      </c>
      <c r="E350" s="5">
        <f t="shared" si="39"/>
        <v>591006.94129108917</v>
      </c>
      <c r="F350" s="15">
        <f t="shared" si="40"/>
        <v>50.598377103878065</v>
      </c>
      <c r="G350">
        <f t="shared" si="41"/>
        <v>57.730912682995495</v>
      </c>
      <c r="H350">
        <f t="shared" si="42"/>
        <v>-83.404008174124868</v>
      </c>
      <c r="I350" s="15">
        <f t="shared" si="43"/>
        <v>24.925281612748691</v>
      </c>
      <c r="J350" s="5">
        <f xml:space="preserve"> 'INB Plot'!$C$16*($H$2 - I350)</f>
        <v>12485043.968555773</v>
      </c>
      <c r="K350" s="5">
        <f xml:space="preserve"> 'INB Plot'!$C$17 + A350*'INB Plot'!$C$18</f>
        <v>5245000</v>
      </c>
      <c r="L350" s="5">
        <f t="shared" si="44"/>
        <v>7240043.9685557727</v>
      </c>
    </row>
    <row r="351" spans="1:12" x14ac:dyDescent="0.3">
      <c r="A351">
        <f>'INB Plot'!$C$28 + (ROW() - 52)*'INB Plot'!$C$29</f>
        <v>1620</v>
      </c>
      <c r="B351">
        <f t="shared" si="36"/>
        <v>7.3582214352466674E-8</v>
      </c>
      <c r="C351">
        <f t="shared" si="37"/>
        <v>9.87045033929673E-9</v>
      </c>
      <c r="D351" s="5">
        <f t="shared" si="38"/>
        <v>4392247.5432255371</v>
      </c>
      <c r="E351" s="5">
        <f t="shared" si="39"/>
        <v>589183.97108352871</v>
      </c>
      <c r="F351" s="15">
        <f t="shared" si="40"/>
        <v>50.463183705826815</v>
      </c>
      <c r="G351">
        <f t="shared" si="41"/>
        <v>57.86574689525969</v>
      </c>
      <c r="H351">
        <f t="shared" si="42"/>
        <v>-83.468750296699199</v>
      </c>
      <c r="I351" s="15">
        <f t="shared" si="43"/>
        <v>24.860180304387313</v>
      </c>
      <c r="J351" s="5">
        <f xml:space="preserve"> 'INB Plot'!$C$16*($H$2 - I351)</f>
        <v>12494809.164809979</v>
      </c>
      <c r="K351" s="5">
        <f xml:space="preserve"> 'INB Plot'!$C$17 + A351*'INB Plot'!$C$18</f>
        <v>5260000</v>
      </c>
      <c r="L351" s="5">
        <f t="shared" si="44"/>
        <v>7234809.1648099795</v>
      </c>
    </row>
    <row r="352" spans="1:12" x14ac:dyDescent="0.3">
      <c r="A352">
        <f>'INB Plot'!$C$28 + (ROW() - 52)*'INB Plot'!$C$29</f>
        <v>1625</v>
      </c>
      <c r="B352">
        <f t="shared" si="36"/>
        <v>7.3551946061906222E-8</v>
      </c>
      <c r="C352">
        <f t="shared" si="37"/>
        <v>9.8400984009840098E-9</v>
      </c>
      <c r="D352" s="5">
        <f t="shared" si="38"/>
        <v>4390440.7774734907</v>
      </c>
      <c r="E352" s="5">
        <f t="shared" si="39"/>
        <v>587372.21225485858</v>
      </c>
      <c r="F352" s="15">
        <f t="shared" si="40"/>
        <v>50.328710748067699</v>
      </c>
      <c r="G352">
        <f t="shared" si="41"/>
        <v>57.999861991725083</v>
      </c>
      <c r="H352">
        <f t="shared" si="42"/>
        <v>-83.533156137828655</v>
      </c>
      <c r="I352" s="15">
        <f t="shared" si="43"/>
        <v>24.795416601964121</v>
      </c>
      <c r="J352" s="5">
        <f xml:space="preserve"> 'INB Plot'!$C$16*($H$2 - I352)</f>
        <v>12504523.720173458</v>
      </c>
      <c r="K352" s="5">
        <f xml:space="preserve"> 'INB Plot'!$C$17 + A352*'INB Plot'!$C$18</f>
        <v>5275000</v>
      </c>
      <c r="L352" s="5">
        <f t="shared" si="44"/>
        <v>7229523.7201734576</v>
      </c>
    </row>
    <row r="353" spans="1:12" x14ac:dyDescent="0.3">
      <c r="A353">
        <f>'INB Plot'!$C$28 + (ROW() - 52)*'INB Plot'!$C$29</f>
        <v>1630</v>
      </c>
      <c r="B353">
        <f t="shared" si="36"/>
        <v>7.3521863466379882E-8</v>
      </c>
      <c r="C353">
        <f t="shared" si="37"/>
        <v>9.8099325567136731E-9</v>
      </c>
      <c r="D353" s="5">
        <f t="shared" si="38"/>
        <v>4388645.0961739104</v>
      </c>
      <c r="E353" s="5">
        <f t="shared" si="39"/>
        <v>585571.56169613742</v>
      </c>
      <c r="F353" s="15">
        <f t="shared" si="40"/>
        <v>50.194952487829283</v>
      </c>
      <c r="G353">
        <f t="shared" si="41"/>
        <v>58.133263710017786</v>
      </c>
      <c r="H353">
        <f t="shared" si="42"/>
        <v>-83.597228297417047</v>
      </c>
      <c r="I353" s="15">
        <f t="shared" si="43"/>
        <v>24.730987900430023</v>
      </c>
      <c r="J353" s="5">
        <f xml:space="preserve"> 'INB Plot'!$C$16*($H$2 - I353)</f>
        <v>12514188.025403572</v>
      </c>
      <c r="K353" s="5">
        <f xml:space="preserve"> 'INB Plot'!$C$17 + A353*'INB Plot'!$C$18</f>
        <v>5290000</v>
      </c>
      <c r="L353" s="5">
        <f t="shared" si="44"/>
        <v>7224188.0254035722</v>
      </c>
    </row>
    <row r="354" spans="1:12" x14ac:dyDescent="0.3">
      <c r="A354">
        <f>'INB Plot'!$C$28 + (ROW() - 52)*'INB Plot'!$C$29</f>
        <v>1635</v>
      </c>
      <c r="B354">
        <f t="shared" si="36"/>
        <v>7.3491964862263482E-8</v>
      </c>
      <c r="C354">
        <f t="shared" si="37"/>
        <v>9.7799511002444996E-9</v>
      </c>
      <c r="D354" s="5">
        <f t="shared" si="38"/>
        <v>4386860.3976345723</v>
      </c>
      <c r="E354" s="5">
        <f t="shared" si="39"/>
        <v>583781.9175589243</v>
      </c>
      <c r="F354" s="15">
        <f t="shared" si="40"/>
        <v>50.061903243205244</v>
      </c>
      <c r="G354">
        <f t="shared" si="41"/>
        <v>58.265957726887223</v>
      </c>
      <c r="H354">
        <f t="shared" si="42"/>
        <v>-83.660969348796982</v>
      </c>
      <c r="I354" s="15">
        <f t="shared" si="43"/>
        <v>24.666891621295491</v>
      </c>
      <c r="J354" s="5">
        <f xml:space="preserve"> 'INB Plot'!$C$16*($H$2 - I354)</f>
        <v>12523802.467273753</v>
      </c>
      <c r="K354" s="5">
        <f xml:space="preserve"> 'INB Plot'!$C$17 + A354*'INB Plot'!$C$18</f>
        <v>5305000</v>
      </c>
      <c r="L354" s="5">
        <f t="shared" si="44"/>
        <v>7218802.4672737531</v>
      </c>
    </row>
    <row r="355" spans="1:12" x14ac:dyDescent="0.3">
      <c r="A355">
        <f>'INB Plot'!$C$28 + (ROW() - 52)*'INB Plot'!$C$29</f>
        <v>1640</v>
      </c>
      <c r="B355">
        <f t="shared" si="36"/>
        <v>7.3462248566708769E-8</v>
      </c>
      <c r="C355">
        <f t="shared" si="37"/>
        <v>9.7501523461304088E-9</v>
      </c>
      <c r="D355" s="5">
        <f t="shared" si="38"/>
        <v>4385086.5814034007</v>
      </c>
      <c r="E355" s="5">
        <f t="shared" si="39"/>
        <v>582003.17923607561</v>
      </c>
      <c r="F355" s="15">
        <f t="shared" si="40"/>
        <v>49.929557392350354</v>
      </c>
      <c r="G355">
        <f t="shared" si="41"/>
        <v>58.397949659011317</v>
      </c>
      <c r="H355">
        <f t="shared" si="42"/>
        <v>-83.724381839067092</v>
      </c>
      <c r="I355" s="15">
        <f t="shared" si="43"/>
        <v>24.603125212294572</v>
      </c>
      <c r="J355" s="5">
        <f xml:space="preserve"> 'INB Plot'!$C$16*($H$2 - I355)</f>
        <v>12533367.428623891</v>
      </c>
      <c r="K355" s="5">
        <f xml:space="preserve"> 'INB Plot'!$C$17 + A355*'INB Plot'!$C$18</f>
        <v>5320000</v>
      </c>
      <c r="L355" s="5">
        <f t="shared" si="44"/>
        <v>7213367.4286238905</v>
      </c>
    </row>
    <row r="356" spans="1:12" x14ac:dyDescent="0.3">
      <c r="A356">
        <f>'INB Plot'!$C$28 + (ROW() - 52)*'INB Plot'!$C$29</f>
        <v>1645</v>
      </c>
      <c r="B356">
        <f t="shared" si="36"/>
        <v>7.343271291732765E-8</v>
      </c>
      <c r="C356">
        <f t="shared" si="37"/>
        <v>9.7205346294046168E-9</v>
      </c>
      <c r="D356" s="5">
        <f t="shared" si="38"/>
        <v>4383323.5482496228</v>
      </c>
      <c r="E356" s="5">
        <f t="shared" si="39"/>
        <v>580235.24734289187</v>
      </c>
      <c r="F356" s="15">
        <f t="shared" si="40"/>
        <v>49.797909372689027</v>
      </c>
      <c r="G356">
        <f t="shared" si="41"/>
        <v>58.529245063789062</v>
      </c>
      <c r="H356">
        <f t="shared" si="42"/>
        <v>-83.787468289421696</v>
      </c>
      <c r="I356" s="15">
        <f t="shared" si="43"/>
        <v>24.539686147056386</v>
      </c>
      <c r="J356" s="5">
        <f xml:space="preserve"> 'INB Plot'!$C$16*($H$2 - I356)</f>
        <v>12542883.288409619</v>
      </c>
      <c r="K356" s="5">
        <f xml:space="preserve"> 'INB Plot'!$C$17 + A356*'INB Plot'!$C$18</f>
        <v>5335000</v>
      </c>
      <c r="L356" s="5">
        <f t="shared" si="44"/>
        <v>7207883.2884096187</v>
      </c>
    </row>
    <row r="357" spans="1:12" x14ac:dyDescent="0.3">
      <c r="A357">
        <f>'INB Plot'!$C$28 + (ROW() - 52)*'INB Plot'!$C$29</f>
        <v>1650</v>
      </c>
      <c r="B357">
        <f t="shared" si="36"/>
        <v>7.3403356271882164E-8</v>
      </c>
      <c r="C357">
        <f t="shared" si="37"/>
        <v>9.6910963052695341E-9</v>
      </c>
      <c r="D357" s="5">
        <f t="shared" si="38"/>
        <v>4381571.2001452614</v>
      </c>
      <c r="E357" s="5">
        <f t="shared" si="39"/>
        <v>578478.02369860688</v>
      </c>
      <c r="F357" s="15">
        <f t="shared" si="40"/>
        <v>49.666953680136494</v>
      </c>
      <c r="G357">
        <f t="shared" si="41"/>
        <v>58.659849440120581</v>
      </c>
      <c r="H357">
        <f t="shared" si="42"/>
        <v>-83.850231195477505</v>
      </c>
      <c r="I357" s="15">
        <f t="shared" si="43"/>
        <v>24.476571924779563</v>
      </c>
      <c r="J357" s="5">
        <f xml:space="preserve"> 'INB Plot'!$C$16*($H$2 - I357)</f>
        <v>12552350.421751142</v>
      </c>
      <c r="K357" s="5">
        <f xml:space="preserve"> 'INB Plot'!$C$17 + A357*'INB Plot'!$C$18</f>
        <v>5350000</v>
      </c>
      <c r="L357" s="5">
        <f t="shared" si="44"/>
        <v>7202350.4217511415</v>
      </c>
    </row>
    <row r="358" spans="1:12" x14ac:dyDescent="0.3">
      <c r="A358">
        <f>'INB Plot'!$C$28 + (ROW() - 52)*'INB Plot'!$C$29</f>
        <v>1655</v>
      </c>
      <c r="B358">
        <f t="shared" si="36"/>
        <v>7.3374177007980161E-8</v>
      </c>
      <c r="C358">
        <f t="shared" si="37"/>
        <v>9.6618357487922705E-9</v>
      </c>
      <c r="D358" s="5">
        <f t="shared" si="38"/>
        <v>4379829.4402469685</v>
      </c>
      <c r="E358" s="5">
        <f t="shared" si="39"/>
        <v>576731.41130821256</v>
      </c>
      <c r="F358" s="15">
        <f t="shared" si="40"/>
        <v>49.536684868332109</v>
      </c>
      <c r="G358">
        <f t="shared" si="41"/>
        <v>58.789768229174911</v>
      </c>
      <c r="H358">
        <f t="shared" si="42"/>
        <v>-83.91267302759519</v>
      </c>
      <c r="I358" s="15">
        <f t="shared" si="43"/>
        <v>24.413780069911837</v>
      </c>
      <c r="J358" s="5">
        <f xml:space="preserve"> 'INB Plot'!$C$16*($H$2 - I358)</f>
        <v>12561769.1999813</v>
      </c>
      <c r="K358" s="5">
        <f xml:space="preserve"> 'INB Plot'!$C$17 + A358*'INB Plot'!$C$18</f>
        <v>5365000</v>
      </c>
      <c r="L358" s="5">
        <f t="shared" si="44"/>
        <v>7196769.1999813002</v>
      </c>
    </row>
    <row r="359" spans="1:12" x14ac:dyDescent="0.3">
      <c r="A359">
        <f>'INB Plot'!$C$28 + (ROW() - 52)*'INB Plot'!$C$29</f>
        <v>1660</v>
      </c>
      <c r="B359">
        <f t="shared" si="36"/>
        <v>7.3345173522776365E-8</v>
      </c>
      <c r="C359">
        <f t="shared" si="37"/>
        <v>9.6327513546056592E-9</v>
      </c>
      <c r="D359" s="5">
        <f t="shared" si="38"/>
        <v>4378098.1728781834</v>
      </c>
      <c r="E359" s="5">
        <f t="shared" si="39"/>
        <v>574995.31434461172</v>
      </c>
      <c r="F359" s="15">
        <f t="shared" si="40"/>
        <v>49.40709754788471</v>
      </c>
      <c r="G359">
        <f t="shared" si="41"/>
        <v>58.919006815145053</v>
      </c>
      <c r="H359">
        <f t="shared" si="42"/>
        <v>-83.974796231195455</v>
      </c>
      <c r="I359" s="15">
        <f t="shared" si="43"/>
        <v>24.351308131834315</v>
      </c>
      <c r="J359" s="5">
        <f xml:space="preserve"> 'INB Plot'!$C$16*($H$2 - I359)</f>
        <v>12571139.990692928</v>
      </c>
      <c r="K359" s="5">
        <f xml:space="preserve"> 'INB Plot'!$C$17 + A359*'INB Plot'!$C$18</f>
        <v>5380000</v>
      </c>
      <c r="L359" s="5">
        <f t="shared" si="44"/>
        <v>7191139.9906929284</v>
      </c>
    </row>
    <row r="360" spans="1:12" x14ac:dyDescent="0.3">
      <c r="A360">
        <f>'INB Plot'!$C$28 + (ROW() - 52)*'INB Plot'!$C$29</f>
        <v>1665</v>
      </c>
      <c r="B360">
        <f t="shared" si="36"/>
        <v>7.3316344232678889E-8</v>
      </c>
      <c r="C360">
        <f t="shared" si="37"/>
        <v>9.6038415366146455E-9</v>
      </c>
      <c r="D360" s="5">
        <f t="shared" si="38"/>
        <v>4376377.303511613</v>
      </c>
      <c r="E360" s="5">
        <f t="shared" si="39"/>
        <v>573269.63813109242</v>
      </c>
      <c r="F360" s="15">
        <f t="shared" si="40"/>
        <v>49.278186385629802</v>
      </c>
      <c r="G360">
        <f t="shared" si="41"/>
        <v>59.047570525992739</v>
      </c>
      <c r="H360">
        <f t="shared" si="42"/>
        <v>-84.036603227070998</v>
      </c>
      <c r="I360" s="15">
        <f t="shared" si="43"/>
        <v>24.289153684551536</v>
      </c>
      <c r="J360" s="5">
        <f xml:space="preserve"> 'INB Plot'!$C$16*($H$2 - I360)</f>
        <v>12580463.157785345</v>
      </c>
      <c r="K360" s="5">
        <f xml:space="preserve"> 'INB Plot'!$C$17 + A360*'INB Plot'!$C$18</f>
        <v>5395000</v>
      </c>
      <c r="L360" s="5">
        <f t="shared" si="44"/>
        <v>7185463.1577853449</v>
      </c>
    </row>
    <row r="361" spans="1:12" x14ac:dyDescent="0.3">
      <c r="A361">
        <f>'INB Plot'!$C$28 + (ROW() - 52)*'INB Plot'!$C$29</f>
        <v>1670</v>
      </c>
      <c r="B361">
        <f t="shared" si="36"/>
        <v>7.3287687573061044E-8</v>
      </c>
      <c r="C361">
        <f t="shared" si="37"/>
        <v>9.5751047277079598E-9</v>
      </c>
      <c r="D361" s="5">
        <f t="shared" si="38"/>
        <v>4374666.7387520289</v>
      </c>
      <c r="E361" s="5">
        <f t="shared" si="39"/>
        <v>571554.28912411735</v>
      </c>
      <c r="F361" s="15">
        <f t="shared" si="40"/>
        <v>49.149946103898372</v>
      </c>
      <c r="G361">
        <f t="shared" si="41"/>
        <v>59.175464634179718</v>
      </c>
      <c r="H361">
        <f t="shared" si="42"/>
        <v>-84.09809641169349</v>
      </c>
      <c r="I361" s="15">
        <f t="shared" si="43"/>
        <v>24.227314326384601</v>
      </c>
      <c r="J361" s="5">
        <f xml:space="preserve"> 'INB Plot'!$C$16*($H$2 - I361)</f>
        <v>12589739.061510386</v>
      </c>
      <c r="K361" s="5">
        <f xml:space="preserve"> 'INB Plot'!$C$17 + A361*'INB Plot'!$C$18</f>
        <v>5410000</v>
      </c>
      <c r="L361" s="5">
        <f t="shared" si="44"/>
        <v>7179739.0615103859</v>
      </c>
    </row>
    <row r="362" spans="1:12" x14ac:dyDescent="0.3">
      <c r="A362">
        <f>'INB Plot'!$C$28 + (ROW() - 52)*'INB Plot'!$C$29</f>
        <v>1675</v>
      </c>
      <c r="B362">
        <f t="shared" si="36"/>
        <v>7.3259201997978238E-8</v>
      </c>
      <c r="C362">
        <f t="shared" si="37"/>
        <v>9.5465393794749406E-9</v>
      </c>
      <c r="D362" s="5">
        <f t="shared" si="38"/>
        <v>4372966.3863193672</v>
      </c>
      <c r="E362" s="5">
        <f t="shared" si="39"/>
        <v>569849.1748964201</v>
      </c>
      <c r="F362" s="15">
        <f t="shared" si="40"/>
        <v>49.022371479796981</v>
      </c>
      <c r="G362">
        <f t="shared" si="41"/>
        <v>59.302694357389043</v>
      </c>
      <c r="H362">
        <f t="shared" si="42"/>
        <v>-84.159278157516411</v>
      </c>
      <c r="I362" s="15">
        <f t="shared" si="43"/>
        <v>24.16578767966962</v>
      </c>
      <c r="J362" s="5">
        <f xml:space="preserve"> 'INB Plot'!$C$16*($H$2 - I362)</f>
        <v>12598968.058517633</v>
      </c>
      <c r="K362" s="5">
        <f xml:space="preserve"> 'INB Plot'!$C$17 + A362*'INB Plot'!$C$18</f>
        <v>5425000</v>
      </c>
      <c r="L362" s="5">
        <f t="shared" si="44"/>
        <v>7173968.058517633</v>
      </c>
    </row>
    <row r="363" spans="1:12" x14ac:dyDescent="0.3">
      <c r="A363">
        <f>'INB Plot'!$C$28 + (ROW() - 52)*'INB Plot'!$C$29</f>
        <v>1680</v>
      </c>
      <c r="B363">
        <f t="shared" si="36"/>
        <v>7.3230885979889968E-8</v>
      </c>
      <c r="C363">
        <f t="shared" si="37"/>
        <v>9.518143961927425E-9</v>
      </c>
      <c r="D363" s="5">
        <f t="shared" si="38"/>
        <v>4371276.1550321383</v>
      </c>
      <c r="E363" s="5">
        <f t="shared" si="39"/>
        <v>568154.20412040455</v>
      </c>
      <c r="F363" s="15">
        <f t="shared" si="40"/>
        <v>48.895457344499093</v>
      </c>
      <c r="G363">
        <f t="shared" si="41"/>
        <v>59.429264859234593</v>
      </c>
      <c r="H363">
        <f t="shared" si="42"/>
        <v>-84.220150813273108</v>
      </c>
      <c r="I363" s="15">
        <f t="shared" si="43"/>
        <v>24.104571390460578</v>
      </c>
      <c r="J363" s="5">
        <f xml:space="preserve"> 'INB Plot'!$C$16*($H$2 - I363)</f>
        <v>12608150.501898989</v>
      </c>
      <c r="K363" s="5">
        <f xml:space="preserve"> 'INB Plot'!$C$17 + A363*'INB Plot'!$C$18</f>
        <v>5440000</v>
      </c>
      <c r="L363" s="5">
        <f t="shared" si="44"/>
        <v>7168150.5018989891</v>
      </c>
    </row>
    <row r="364" spans="1:12" x14ac:dyDescent="0.3">
      <c r="A364">
        <f>'INB Plot'!$C$28 + (ROW() - 52)*'INB Plot'!$C$29</f>
        <v>1685</v>
      </c>
      <c r="B364">
        <f t="shared" si="36"/>
        <v>7.3202738009386779E-8</v>
      </c>
      <c r="C364">
        <f t="shared" si="37"/>
        <v>9.4899169632265718E-9</v>
      </c>
      <c r="D364" s="5">
        <f t="shared" si="38"/>
        <v>4369595.954791124</v>
      </c>
      <c r="E364" s="5">
        <f t="shared" si="39"/>
        <v>566469.28655183862</v>
      </c>
      <c r="F364" s="15">
        <f t="shared" si="40"/>
        <v>48.769198582547403</v>
      </c>
      <c r="G364">
        <f t="shared" si="41"/>
        <v>59.55518124995956</v>
      </c>
      <c r="H364">
        <f t="shared" si="42"/>
        <v>-84.280716704270304</v>
      </c>
      <c r="I364" s="15">
        <f t="shared" si="43"/>
        <v>24.043663128236659</v>
      </c>
      <c r="J364" s="5">
        <f xml:space="preserve"> 'INB Plot'!$C$16*($H$2 - I364)</f>
        <v>12617286.741232578</v>
      </c>
      <c r="K364" s="5">
        <f xml:space="preserve"> 'INB Plot'!$C$17 + A364*'INB Plot'!$C$18</f>
        <v>5455000</v>
      </c>
      <c r="L364" s="5">
        <f t="shared" si="44"/>
        <v>7162286.7412325777</v>
      </c>
    </row>
    <row r="365" spans="1:12" x14ac:dyDescent="0.3">
      <c r="A365">
        <f>'INB Plot'!$C$28 + (ROW() - 52)*'INB Plot'!$C$29</f>
        <v>1690</v>
      </c>
      <c r="B365">
        <f t="shared" si="36"/>
        <v>7.3174756594922081E-8</v>
      </c>
      <c r="C365">
        <f t="shared" si="37"/>
        <v>9.4618568894145479E-9</v>
      </c>
      <c r="D365" s="5">
        <f t="shared" si="38"/>
        <v>4367925.6965633696</v>
      </c>
      <c r="E365" s="5">
        <f t="shared" si="39"/>
        <v>564794.33301383792</v>
      </c>
      <c r="F365" s="15">
        <f t="shared" si="40"/>
        <v>48.643590131166896</v>
      </c>
      <c r="G365">
        <f t="shared" si="41"/>
        <v>59.68044858712409</v>
      </c>
      <c r="H365">
        <f t="shared" si="42"/>
        <v>-84.340978132677833</v>
      </c>
      <c r="I365" s="15">
        <f t="shared" si="43"/>
        <v>23.983060585613146</v>
      </c>
      <c r="J365" s="5">
        <f xml:space="preserve"> 'INB Plot'!$C$16*($H$2 - I365)</f>
        <v>12626377.122626103</v>
      </c>
      <c r="K365" s="5">
        <f xml:space="preserve"> 'INB Plot'!$C$17 + A365*'INB Plot'!$C$18</f>
        <v>5470000</v>
      </c>
      <c r="L365" s="5">
        <f t="shared" si="44"/>
        <v>7156377.1226261035</v>
      </c>
    </row>
    <row r="366" spans="1:12" x14ac:dyDescent="0.3">
      <c r="A366">
        <f>'INB Plot'!$C$28 + (ROW() - 52)*'INB Plot'!$C$29</f>
        <v>1695</v>
      </c>
      <c r="B366">
        <f t="shared" si="36"/>
        <v>7.3146940262548629E-8</v>
      </c>
      <c r="C366">
        <f t="shared" si="37"/>
        <v>9.4339622641509434E-9</v>
      </c>
      <c r="D366" s="5">
        <f t="shared" si="38"/>
        <v>4366265.292366459</v>
      </c>
      <c r="E366" s="5">
        <f t="shared" si="39"/>
        <v>563129.25538113213</v>
      </c>
      <c r="F366" s="15">
        <f t="shared" si="40"/>
        <v>48.518626979588447</v>
      </c>
      <c r="G366">
        <f t="shared" si="41"/>
        <v>59.805071876282511</v>
      </c>
      <c r="H366">
        <f t="shared" si="42"/>
        <v>-84.400937377813619</v>
      </c>
      <c r="I366" s="15">
        <f t="shared" si="43"/>
        <v>23.922761478057339</v>
      </c>
      <c r="J366" s="5">
        <f xml:space="preserve"> 'INB Plot'!$C$16*($H$2 - I366)</f>
        <v>12635421.988759475</v>
      </c>
      <c r="K366" s="5">
        <f xml:space="preserve"> 'INB Plot'!$C$17 + A366*'INB Plot'!$C$18</f>
        <v>5485000</v>
      </c>
      <c r="L366" s="5">
        <f t="shared" si="44"/>
        <v>7150421.9887594748</v>
      </c>
    </row>
    <row r="367" spans="1:12" x14ac:dyDescent="0.3">
      <c r="A367">
        <f>'INB Plot'!$C$28 + (ROW() - 52)*'INB Plot'!$C$29</f>
        <v>1700</v>
      </c>
      <c r="B367">
        <f t="shared" si="36"/>
        <v>7.3119287555659718E-8</v>
      </c>
      <c r="C367">
        <f t="shared" si="37"/>
        <v>9.4062316284538511E-9</v>
      </c>
      <c r="D367" s="5">
        <f t="shared" si="38"/>
        <v>4364614.6552530583</v>
      </c>
      <c r="E367" s="5">
        <f t="shared" si="39"/>
        <v>561473.96656460909</v>
      </c>
      <c r="F367" s="15">
        <f t="shared" si="40"/>
        <v>48.394304168382931</v>
      </c>
      <c r="G367">
        <f t="shared" si="41"/>
        <v>59.929056071650564</v>
      </c>
      <c r="H367">
        <f t="shared" si="42"/>
        <v>-84.460596696424517</v>
      </c>
      <c r="I367" s="15">
        <f t="shared" si="43"/>
        <v>23.862763543608978</v>
      </c>
      <c r="J367" s="5">
        <f xml:space="preserve"> 'INB Plot'!$C$16*($H$2 - I367)</f>
        <v>12644421.678926729</v>
      </c>
      <c r="K367" s="5">
        <f xml:space="preserve"> 'INB Plot'!$C$17 + A367*'INB Plot'!$C$18</f>
        <v>5500000</v>
      </c>
      <c r="L367" s="5">
        <f t="shared" si="44"/>
        <v>7144421.6789267287</v>
      </c>
    </row>
    <row r="368" spans="1:12" x14ac:dyDescent="0.3">
      <c r="A368">
        <f>'INB Plot'!$C$28 + (ROW() - 52)*'INB Plot'!$C$29</f>
        <v>1705</v>
      </c>
      <c r="B368">
        <f t="shared" si="36"/>
        <v>7.3091797034734963E-8</v>
      </c>
      <c r="C368">
        <f t="shared" si="37"/>
        <v>9.3786635404454868E-9</v>
      </c>
      <c r="D368" s="5">
        <f t="shared" si="38"/>
        <v>4362973.699295749</v>
      </c>
      <c r="E368" s="5">
        <f t="shared" si="39"/>
        <v>559828.38049613137</v>
      </c>
      <c r="F368" s="15">
        <f t="shared" si="40"/>
        <v>48.270616788805434</v>
      </c>
      <c r="G368">
        <f t="shared" si="41"/>
        <v>60.052406076760803</v>
      </c>
      <c r="H368">
        <f t="shared" si="42"/>
        <v>-84.519958322963703</v>
      </c>
      <c r="I368" s="15">
        <f t="shared" si="43"/>
        <v>23.803064542602527</v>
      </c>
      <c r="J368" s="5">
        <f xml:space="preserve"> 'INB Plot'!$C$16*($H$2 - I368)</f>
        <v>12653376.529077698</v>
      </c>
      <c r="K368" s="5">
        <f xml:space="preserve"> 'INB Plot'!$C$17 + A368*'INB Plot'!$C$18</f>
        <v>5515000</v>
      </c>
      <c r="L368" s="5">
        <f t="shared" si="44"/>
        <v>7138376.5290776975</v>
      </c>
    </row>
    <row r="369" spans="1:12" x14ac:dyDescent="0.3">
      <c r="A369">
        <f>'INB Plot'!$C$28 + (ROW() - 52)*'INB Plot'!$C$29</f>
        <v>1710</v>
      </c>
      <c r="B369">
        <f t="shared" si="36"/>
        <v>7.3064467277090469E-8</v>
      </c>
      <c r="C369">
        <f t="shared" si="37"/>
        <v>9.35125657510228E-9</v>
      </c>
      <c r="D369" s="5">
        <f t="shared" si="38"/>
        <v>4361342.3395721065</v>
      </c>
      <c r="E369" s="5">
        <f t="shared" si="39"/>
        <v>558192.41211361776</v>
      </c>
      <c r="F369" s="15">
        <f t="shared" si="40"/>
        <v>48.147559982149509</v>
      </c>
      <c r="G369">
        <f t="shared" si="41"/>
        <v>60.175126745110447</v>
      </c>
      <c r="H369">
        <f t="shared" si="42"/>
        <v>-84.579024469863327</v>
      </c>
      <c r="I369" s="15">
        <f t="shared" si="43"/>
        <v>23.743662257396636</v>
      </c>
      <c r="J369" s="5">
        <f xml:space="preserve"> 'INB Plot'!$C$16*($H$2 - I369)</f>
        <v>12662286.87185858</v>
      </c>
      <c r="K369" s="5">
        <f xml:space="preserve"> 'INB Plot'!$C$17 + A369*'INB Plot'!$C$18</f>
        <v>5530000</v>
      </c>
      <c r="L369" s="5">
        <f t="shared" si="44"/>
        <v>7132286.87185858</v>
      </c>
    </row>
    <row r="370" spans="1:12" x14ac:dyDescent="0.3">
      <c r="A370">
        <f>'INB Plot'!$C$28 + (ROW() - 52)*'INB Plot'!$C$29</f>
        <v>1715</v>
      </c>
      <c r="B370">
        <f t="shared" si="36"/>
        <v>7.3037296876633409E-8</v>
      </c>
      <c r="C370">
        <f t="shared" si="37"/>
        <v>9.3240093240093236E-9</v>
      </c>
      <c r="D370" s="5">
        <f t="shared" si="38"/>
        <v>4359720.4921500608</v>
      </c>
      <c r="E370" s="5">
        <f t="shared" si="39"/>
        <v>556565.97734638688</v>
      </c>
      <c r="F370" s="15">
        <f t="shared" si="40"/>
        <v>48.025128939111319</v>
      </c>
      <c r="G370">
        <f t="shared" si="41"/>
        <v>60.297222880796653</v>
      </c>
      <c r="H370">
        <f t="shared" si="42"/>
        <v>-84.63779732780273</v>
      </c>
      <c r="I370" s="15">
        <f t="shared" si="43"/>
        <v>23.684554492105235</v>
      </c>
      <c r="J370" s="5">
        <f xml:space="preserve"> 'INB Plot'!$C$16*($H$2 - I370)</f>
        <v>12671153.036652291</v>
      </c>
      <c r="K370" s="5">
        <f xml:space="preserve"> 'INB Plot'!$C$17 + A370*'INB Plot'!$C$18</f>
        <v>5545000</v>
      </c>
      <c r="L370" s="5">
        <f t="shared" si="44"/>
        <v>7126153.0366522912</v>
      </c>
    </row>
    <row r="371" spans="1:12" x14ac:dyDescent="0.3">
      <c r="A371">
        <f>'INB Plot'!$C$28 + (ROW() - 52)*'INB Plot'!$C$29</f>
        <v>1720</v>
      </c>
      <c r="B371">
        <f t="shared" si="36"/>
        <v>7.3010284443620868E-8</v>
      </c>
      <c r="C371">
        <f t="shared" si="37"/>
        <v>9.2969203951191165E-9</v>
      </c>
      <c r="D371" s="5">
        <f t="shared" si="38"/>
        <v>4358108.0740734925</v>
      </c>
      <c r="E371" s="5">
        <f t="shared" si="39"/>
        <v>554948.99310075538</v>
      </c>
      <c r="F371" s="15">
        <f t="shared" si="40"/>
        <v>47.903318899163445</v>
      </c>
      <c r="G371">
        <f t="shared" si="41"/>
        <v>60.418699239144303</v>
      </c>
      <c r="H371">
        <f t="shared" si="42"/>
        <v>-84.696279065974579</v>
      </c>
      <c r="I371" s="15">
        <f t="shared" si="43"/>
        <v>23.625739072333175</v>
      </c>
      <c r="J371" s="5">
        <f xml:space="preserve"> 'INB Plot'!$C$16*($H$2 - I371)</f>
        <v>12679975.3496181</v>
      </c>
      <c r="K371" s="5">
        <f xml:space="preserve"> 'INB Plot'!$C$17 + A371*'INB Plot'!$C$18</f>
        <v>5560000</v>
      </c>
      <c r="L371" s="5">
        <f t="shared" si="44"/>
        <v>7119975.3496180996</v>
      </c>
    </row>
    <row r="372" spans="1:12" x14ac:dyDescent="0.3">
      <c r="A372">
        <f>'INB Plot'!$C$28 + (ROW() - 52)*'INB Plot'!$C$29</f>
        <v>1725</v>
      </c>
      <c r="B372">
        <f t="shared" ref="B372:B435" si="45" xml:space="preserve"> ($B$9+A372)/(POWER($B$9,2)*($B$9 + 1)*A372)</f>
        <v>7.2983428604422889E-8</v>
      </c>
      <c r="C372">
        <f t="shared" ref="C372:C435" si="46" xml:space="preserve"> 1/(POWER($B$9,2)*(A372 + 1))</f>
        <v>9.2699884125144842E-9</v>
      </c>
      <c r="D372" s="5">
        <f t="shared" ref="D372:D435" si="47">B372*$E$8</f>
        <v>4356505.0033480916</v>
      </c>
      <c r="E372" s="5">
        <f t="shared" ref="E372:E435" si="48">C372*$E$8</f>
        <v>553341.37724588648</v>
      </c>
      <c r="F372" s="15">
        <f t="shared" ref="F372:F435" si="49" xml:space="preserve"> E372*SQRT($G$2/(2*PI()))*EXP(-POWER($F$2,2)/(2*$G$2))/D372</f>
        <v>47.782125149938118</v>
      </c>
      <c r="G372">
        <f t="shared" ref="G372:G435" si="50" xml:space="preserve"> -$F$2*NORMDIST(-$F$2/SQRT($G$2),0,1,1) + POWER($G$2,3/2)*EXP( -POWER($F$2,2)/(2*$G$2) ) / (D372*SQRT(2*PI()))</f>
        <v>60.539560527323147</v>
      </c>
      <c r="H372">
        <f t="shared" ref="H372:H435" si="51" xml:space="preserve"> $F$2*NORMDIST(-$F$2*SQRT(D372)/$G$2,0,1,1) - $G$2*EXP(-POWER($F$2,2)*D372/(2*POWER($G$2,2)))/(SQRT(2*PI()*D372))</f>
        <v>-84.754471832345303</v>
      </c>
      <c r="I372" s="15">
        <f t="shared" si="43"/>
        <v>23.567213844915955</v>
      </c>
      <c r="J372" s="5">
        <f xml:space="preserve"> 'INB Plot'!$C$16*($H$2 - I372)</f>
        <v>12688754.133730683</v>
      </c>
      <c r="K372" s="5">
        <f xml:space="preserve"> 'INB Plot'!$C$17 + A372*'INB Plot'!$C$18</f>
        <v>5575000</v>
      </c>
      <c r="L372" s="5">
        <f t="shared" si="44"/>
        <v>7113754.1337306835</v>
      </c>
    </row>
    <row r="373" spans="1:12" x14ac:dyDescent="0.3">
      <c r="A373">
        <f>'INB Plot'!$C$28 + (ROW() - 52)*'INB Plot'!$C$29</f>
        <v>1730</v>
      </c>
      <c r="B373">
        <f t="shared" si="45"/>
        <v>7.2956728001289636E-8</v>
      </c>
      <c r="C373">
        <f t="shared" si="46"/>
        <v>9.2432120161756213E-9</v>
      </c>
      <c r="D373" s="5">
        <f t="shared" si="47"/>
        <v>4354911.1989274621</v>
      </c>
      <c r="E373" s="5">
        <f t="shared" si="48"/>
        <v>551743.0485998845</v>
      </c>
      <c r="F373" s="15">
        <f t="shared" si="49"/>
        <v>47.661543026619846</v>
      </c>
      <c r="G373">
        <f t="shared" si="50"/>
        <v>60.659811404955633</v>
      </c>
      <c r="H373">
        <f t="shared" si="51"/>
        <v>-84.8123777539125</v>
      </c>
      <c r="I373" s="15">
        <f t="shared" ref="I373:I436" si="52">F373+G373+H373</f>
        <v>23.508976677662986</v>
      </c>
      <c r="J373" s="5">
        <f xml:space="preserve"> 'INB Plot'!$C$16*($H$2 - I373)</f>
        <v>12697489.708818628</v>
      </c>
      <c r="K373" s="5">
        <f xml:space="preserve"> 'INB Plot'!$C$17 + A373*'INB Plot'!$C$18</f>
        <v>5590000</v>
      </c>
      <c r="L373" s="5">
        <f t="shared" ref="L373:L436" si="53" xml:space="preserve"> J373 - K373</f>
        <v>7107489.7088186275</v>
      </c>
    </row>
    <row r="374" spans="1:12" x14ac:dyDescent="0.3">
      <c r="A374">
        <f>'INB Plot'!$C$28 + (ROW() - 52)*'INB Plot'!$C$29</f>
        <v>1735</v>
      </c>
      <c r="B374">
        <f t="shared" si="45"/>
        <v>7.2930181292122579E-8</v>
      </c>
      <c r="C374">
        <f t="shared" si="46"/>
        <v>9.2165898617511526E-9</v>
      </c>
      <c r="D374" s="5">
        <f t="shared" si="47"/>
        <v>4353326.5806994596</v>
      </c>
      <c r="E374" s="5">
        <f t="shared" si="48"/>
        <v>550153.92691612907</v>
      </c>
      <c r="F374" s="15">
        <f t="shared" si="49"/>
        <v>47.541567911347215</v>
      </c>
      <c r="G374">
        <f t="shared" si="50"/>
        <v>60.779456484715865</v>
      </c>
      <c r="H374">
        <f t="shared" si="51"/>
        <v>-84.869998936958581</v>
      </c>
      <c r="I374" s="15">
        <f t="shared" si="52"/>
        <v>23.4510254591045</v>
      </c>
      <c r="J374" s="5">
        <f xml:space="preserve"> 'INB Plot'!$C$16*($H$2 - I374)</f>
        <v>12706182.391602401</v>
      </c>
      <c r="K374" s="5">
        <f xml:space="preserve"> 'INB Plot'!$C$17 + A374*'INB Plot'!$C$18</f>
        <v>5605000</v>
      </c>
      <c r="L374" s="5">
        <f t="shared" si="53"/>
        <v>7101182.3916024007</v>
      </c>
    </row>
    <row r="375" spans="1:12" x14ac:dyDescent="0.3">
      <c r="A375">
        <f>'INB Plot'!$C$28 + (ROW() - 52)*'INB Plot'!$C$29</f>
        <v>1740</v>
      </c>
      <c r="B375">
        <f t="shared" si="45"/>
        <v>7.2903787150249573E-8</v>
      </c>
      <c r="C375">
        <f t="shared" si="46"/>
        <v>9.190120620333142E-9</v>
      </c>
      <c r="D375" s="5">
        <f t="shared" si="47"/>
        <v>4351751.0694727665</v>
      </c>
      <c r="E375" s="5">
        <f t="shared" si="48"/>
        <v>548573.93286984495</v>
      </c>
      <c r="F375" s="15">
        <f t="shared" si="49"/>
        <v>47.422195232623729</v>
      </c>
      <c r="G375">
        <f t="shared" si="50"/>
        <v>60.898500332919639</v>
      </c>
      <c r="H375">
        <f t="shared" si="51"/>
        <v>-84.927337467301328</v>
      </c>
      <c r="I375" s="15">
        <f t="shared" si="52"/>
        <v>23.393358098242032</v>
      </c>
      <c r="J375" s="5">
        <f xml:space="preserve"> 'INB Plot'!$C$16*($H$2 - I375)</f>
        <v>12714832.495731771</v>
      </c>
      <c r="K375" s="5">
        <f xml:space="preserve"> 'INB Plot'!$C$17 + A375*'INB Plot'!$C$18</f>
        <v>5620000</v>
      </c>
      <c r="L375" s="5">
        <f t="shared" si="53"/>
        <v>7094832.495731771</v>
      </c>
    </row>
    <row r="376" spans="1:12" x14ac:dyDescent="0.3">
      <c r="A376">
        <f>'INB Plot'!$C$28 + (ROW() - 52)*'INB Plot'!$C$29</f>
        <v>1745</v>
      </c>
      <c r="B376">
        <f t="shared" si="45"/>
        <v>7.2877544264203936E-8</v>
      </c>
      <c r="C376">
        <f t="shared" si="46"/>
        <v>9.1638029782359685E-9</v>
      </c>
      <c r="D376" s="5">
        <f t="shared" si="47"/>
        <v>4350184.5869637057</v>
      </c>
      <c r="E376" s="5">
        <f t="shared" si="48"/>
        <v>547002.98804490268</v>
      </c>
      <c r="F376" s="15">
        <f t="shared" si="49"/>
        <v>47.303420464737329</v>
      </c>
      <c r="G376">
        <f t="shared" si="50"/>
        <v>61.016947470104697</v>
      </c>
      <c r="H376">
        <f t="shared" si="51"/>
        <v>-84.984395410539804</v>
      </c>
      <c r="I376" s="15">
        <f t="shared" si="52"/>
        <v>23.335972524302221</v>
      </c>
      <c r="J376" s="5">
        <f xml:space="preserve"> 'INB Plot'!$C$16*($H$2 - I376)</f>
        <v>12723440.331822744</v>
      </c>
      <c r="K376" s="5">
        <f xml:space="preserve"> 'INB Plot'!$C$17 + A376*'INB Plot'!$C$18</f>
        <v>5635000</v>
      </c>
      <c r="L376" s="5">
        <f t="shared" si="53"/>
        <v>7088440.3318227436</v>
      </c>
    </row>
    <row r="377" spans="1:12" x14ac:dyDescent="0.3">
      <c r="A377">
        <f>'INB Plot'!$C$28 + (ROW() - 52)*'INB Plot'!$C$29</f>
        <v>1750</v>
      </c>
      <c r="B377">
        <f t="shared" si="45"/>
        <v>7.285145133750711E-8</v>
      </c>
      <c r="C377">
        <f t="shared" si="46"/>
        <v>9.137635636778983E-9</v>
      </c>
      <c r="D377" s="5">
        <f t="shared" si="47"/>
        <v>4348627.0557832671</v>
      </c>
      <c r="E377" s="5">
        <f t="shared" si="48"/>
        <v>545441.01492084516</v>
      </c>
      <c r="F377" s="15">
        <f t="shared" si="49"/>
        <v>47.185239127188844</v>
      </c>
      <c r="G377">
        <f t="shared" si="50"/>
        <v>61.134802371603939</v>
      </c>
      <c r="H377">
        <f t="shared" si="51"/>
        <v>-85.041174812297328</v>
      </c>
      <c r="I377" s="15">
        <f t="shared" si="52"/>
        <v>23.278866686495462</v>
      </c>
      <c r="J377" s="5">
        <f xml:space="preserve"> 'INB Plot'!$C$16*($H$2 - I377)</f>
        <v>12732006.207493756</v>
      </c>
      <c r="K377" s="5">
        <f xml:space="preserve"> 'INB Plot'!$C$17 + A377*'INB Plot'!$C$18</f>
        <v>5650000</v>
      </c>
      <c r="L377" s="5">
        <f t="shared" si="53"/>
        <v>7082006.207493756</v>
      </c>
    </row>
    <row r="378" spans="1:12" x14ac:dyDescent="0.3">
      <c r="A378">
        <f>'INB Plot'!$C$28 + (ROW() - 52)*'INB Plot'!$C$29</f>
        <v>1755</v>
      </c>
      <c r="B378">
        <f t="shared" si="45"/>
        <v>7.2825507088455298E-8</v>
      </c>
      <c r="C378">
        <f t="shared" si="46"/>
        <v>9.1116173120728925E-9</v>
      </c>
      <c r="D378" s="5">
        <f t="shared" si="47"/>
        <v>4347078.3994243694</v>
      </c>
      <c r="E378" s="5">
        <f t="shared" si="48"/>
        <v>543887.93686013669</v>
      </c>
      <c r="F378" s="15">
        <f t="shared" si="49"/>
        <v>47.067646784128833</v>
      </c>
      <c r="G378">
        <f t="shared" si="50"/>
        <v>61.252069468108175</v>
      </c>
      <c r="H378">
        <f t="shared" si="51"/>
        <v>-85.097677698461354</v>
      </c>
      <c r="I378" s="15">
        <f t="shared" si="52"/>
        <v>23.222038553775661</v>
      </c>
      <c r="J378" s="5">
        <f xml:space="preserve"> 'INB Plot'!$C$16*($H$2 - I378)</f>
        <v>12740530.427401727</v>
      </c>
      <c r="K378" s="5">
        <f xml:space="preserve"> 'INB Plot'!$C$17 + A378*'INB Plot'!$C$18</f>
        <v>5665000</v>
      </c>
      <c r="L378" s="5">
        <f t="shared" si="53"/>
        <v>7075530.4274017271</v>
      </c>
    </row>
    <row r="379" spans="1:12" x14ac:dyDescent="0.3">
      <c r="A379">
        <f>'INB Plot'!$C$28 + (ROW() - 52)*'INB Plot'!$C$29</f>
        <v>1760</v>
      </c>
      <c r="B379">
        <f t="shared" si="45"/>
        <v>7.2799710249909458E-8</v>
      </c>
      <c r="C379">
        <f t="shared" si="46"/>
        <v>9.0857467348097667E-9</v>
      </c>
      <c r="D379" s="5">
        <f t="shared" si="47"/>
        <v>4345538.5422493303</v>
      </c>
      <c r="E379" s="5">
        <f t="shared" si="48"/>
        <v>542343.67809562746</v>
      </c>
      <c r="F379" s="15">
        <f t="shared" si="49"/>
        <v>46.950639043802802</v>
      </c>
      <c r="G379">
        <f t="shared" si="50"/>
        <v>61.368753146221763</v>
      </c>
      <c r="H379">
        <f t="shared" si="51"/>
        <v>-85.153906075418348</v>
      </c>
      <c r="I379" s="15">
        <f t="shared" si="52"/>
        <v>23.16548611460621</v>
      </c>
      <c r="J379" s="5">
        <f xml:space="preserve"> 'INB Plot'!$C$16*($H$2 - I379)</f>
        <v>12749013.293277144</v>
      </c>
      <c r="K379" s="5">
        <f xml:space="preserve"> 'INB Plot'!$C$17 + A379*'INB Plot'!$C$18</f>
        <v>5680000</v>
      </c>
      <c r="L379" s="5">
        <f t="shared" si="53"/>
        <v>7069013.2932771444</v>
      </c>
    </row>
    <row r="380" spans="1:12" x14ac:dyDescent="0.3">
      <c r="A380">
        <f>'INB Plot'!$C$28 + (ROW() - 52)*'INB Plot'!$C$29</f>
        <v>1765</v>
      </c>
      <c r="B380">
        <f t="shared" si="45"/>
        <v>7.2774059569089081E-8</v>
      </c>
      <c r="C380">
        <f t="shared" si="46"/>
        <v>9.060022650056625E-9</v>
      </c>
      <c r="D380" s="5">
        <f t="shared" si="47"/>
        <v>4344007.4094775477</v>
      </c>
      <c r="E380" s="5">
        <f t="shared" si="48"/>
        <v>540808.16371823323</v>
      </c>
      <c r="F380" s="15">
        <f t="shared" si="49"/>
        <v>46.834211558004831</v>
      </c>
      <c r="G380">
        <f t="shared" si="50"/>
        <v>61.484857749009791</v>
      </c>
      <c r="H380">
        <f t="shared" si="51"/>
        <v>-85.209861930288326</v>
      </c>
      <c r="I380" s="15">
        <f t="shared" si="52"/>
        <v>23.109207376726289</v>
      </c>
      <c r="J380" s="5">
        <f xml:space="preserve"> 'INB Plot'!$C$16*($H$2 - I380)</f>
        <v>12757455.103959132</v>
      </c>
      <c r="K380" s="5">
        <f xml:space="preserve"> 'INB Plot'!$C$17 + A380*'INB Plot'!$C$18</f>
        <v>5695000</v>
      </c>
      <c r="L380" s="5">
        <f t="shared" si="53"/>
        <v>7062455.103959132</v>
      </c>
    </row>
    <row r="381" spans="1:12" x14ac:dyDescent="0.3">
      <c r="A381">
        <f>'INB Plot'!$C$28 + (ROW() - 52)*'INB Plot'!$C$29</f>
        <v>1770</v>
      </c>
      <c r="B381">
        <f t="shared" si="45"/>
        <v>7.274855380736939E-8</v>
      </c>
      <c r="C381">
        <f t="shared" si="46"/>
        <v>9.0344438170525128E-9</v>
      </c>
      <c r="D381" s="5">
        <f t="shared" si="47"/>
        <v>4342484.9271734031</v>
      </c>
      <c r="E381" s="5">
        <f t="shared" si="48"/>
        <v>539281.31966482219</v>
      </c>
      <c r="F381" s="15">
        <f t="shared" si="49"/>
        <v>46.718360021539105</v>
      </c>
      <c r="G381">
        <f t="shared" si="50"/>
        <v>61.600387576536491</v>
      </c>
      <c r="H381">
        <f t="shared" si="51"/>
        <v>-85.265547231152311</v>
      </c>
      <c r="I381" s="15">
        <f t="shared" si="52"/>
        <v>23.053200366923278</v>
      </c>
      <c r="J381" s="5">
        <f xml:space="preserve"> 'INB Plot'!$C$16*($H$2 - I381)</f>
        <v>12765856.155429585</v>
      </c>
      <c r="K381" s="5">
        <f xml:space="preserve"> 'INB Plot'!$C$17 + A381*'INB Plot'!$C$18</f>
        <v>5710000</v>
      </c>
      <c r="L381" s="5">
        <f t="shared" si="53"/>
        <v>7055856.1554295849</v>
      </c>
    </row>
    <row r="382" spans="1:12" x14ac:dyDescent="0.3">
      <c r="A382">
        <f>'INB Plot'!$C$28 + (ROW() - 52)*'INB Plot'!$C$29</f>
        <v>1775</v>
      </c>
      <c r="B382">
        <f t="shared" si="45"/>
        <v>7.2723191740081922E-8</v>
      </c>
      <c r="C382">
        <f t="shared" si="46"/>
        <v>9.0090090090090087E-9</v>
      </c>
      <c r="D382" s="5">
        <f t="shared" si="47"/>
        <v>4340971.0222343523</v>
      </c>
      <c r="E382" s="5">
        <f t="shared" si="48"/>
        <v>537763.07270630624</v>
      </c>
      <c r="F382" s="15">
        <f t="shared" si="49"/>
        <v>46.603080171689506</v>
      </c>
      <c r="G382">
        <f t="shared" si="50"/>
        <v>61.715346886396333</v>
      </c>
      <c r="H382">
        <f t="shared" si="51"/>
        <v>-85.320963927279905</v>
      </c>
      <c r="I382" s="15">
        <f t="shared" si="52"/>
        <v>22.997463130805926</v>
      </c>
      <c r="J382" s="5">
        <f xml:space="preserve"> 'INB Plot'!$C$16*($H$2 - I382)</f>
        <v>12774216.740847187</v>
      </c>
      <c r="K382" s="5">
        <f xml:space="preserve"> 'INB Plot'!$C$17 + A382*'INB Plot'!$C$18</f>
        <v>5725000</v>
      </c>
      <c r="L382" s="5">
        <f t="shared" si="53"/>
        <v>7049216.7408471871</v>
      </c>
    </row>
    <row r="383" spans="1:12" x14ac:dyDescent="0.3">
      <c r="A383">
        <f>'INB Plot'!$C$28 + (ROW() - 52)*'INB Plot'!$C$29</f>
        <v>1780</v>
      </c>
      <c r="B383">
        <f t="shared" si="45"/>
        <v>7.2697972156318552E-8</v>
      </c>
      <c r="C383">
        <f t="shared" si="46"/>
        <v>8.983717012914093E-9</v>
      </c>
      <c r="D383" s="5">
        <f t="shared" si="47"/>
        <v>4339465.6223792294</v>
      </c>
      <c r="E383" s="5">
        <f t="shared" si="48"/>
        <v>536253.35043593484</v>
      </c>
      <c r="F383" s="15">
        <f t="shared" si="49"/>
        <v>46.488367787697143</v>
      </c>
      <c r="G383">
        <f t="shared" si="50"/>
        <v>61.829739894237207</v>
      </c>
      <c r="H383">
        <f t="shared" si="51"/>
        <v>-85.376113949351435</v>
      </c>
      <c r="I383" s="15">
        <f t="shared" si="52"/>
        <v>22.941993732582915</v>
      </c>
      <c r="J383" s="5">
        <f xml:space="preserve"> 'INB Plot'!$C$16*($H$2 - I383)</f>
        <v>12782537.150580639</v>
      </c>
      <c r="K383" s="5">
        <f xml:space="preserve"> 'INB Plot'!$C$17 + A383*'INB Plot'!$C$18</f>
        <v>5740000</v>
      </c>
      <c r="L383" s="5">
        <f t="shared" si="53"/>
        <v>7042537.150580639</v>
      </c>
    </row>
    <row r="384" spans="1:12" x14ac:dyDescent="0.3">
      <c r="A384">
        <f>'INB Plot'!$C$28 + (ROW() - 52)*'INB Plot'!$C$29</f>
        <v>1785</v>
      </c>
      <c r="B384">
        <f t="shared" si="45"/>
        <v>7.2672893858738718E-8</v>
      </c>
      <c r="C384">
        <f t="shared" si="46"/>
        <v>8.9585666293393057E-9</v>
      </c>
      <c r="D384" s="5">
        <f t="shared" si="47"/>
        <v>4337968.6561367391</v>
      </c>
      <c r="E384" s="5">
        <f t="shared" si="48"/>
        <v>534752.08125778276</v>
      </c>
      <c r="F384" s="15">
        <f t="shared" si="49"/>
        <v>46.374218690245364</v>
      </c>
      <c r="G384">
        <f t="shared" si="50"/>
        <v>61.943570774275429</v>
      </c>
      <c r="H384">
        <f t="shared" si="51"/>
        <v>-85.430999209678021</v>
      </c>
      <c r="I384" s="15">
        <f t="shared" si="52"/>
        <v>22.886790254842765</v>
      </c>
      <c r="J384" s="5">
        <f xml:space="preserve"> 'INB Plot'!$C$16*($H$2 - I384)</f>
        <v>12790817.672241662</v>
      </c>
      <c r="K384" s="5">
        <f xml:space="preserve"> 'INB Plot'!$C$17 + A384*'INB Plot'!$C$18</f>
        <v>5755000</v>
      </c>
      <c r="L384" s="5">
        <f t="shared" si="53"/>
        <v>7035817.6722416617</v>
      </c>
    </row>
    <row r="385" spans="1:12" x14ac:dyDescent="0.3">
      <c r="A385">
        <f>'INB Plot'!$C$28 + (ROW() - 52)*'INB Plot'!$C$29</f>
        <v>1790</v>
      </c>
      <c r="B385">
        <f t="shared" si="45"/>
        <v>7.2647955663380003E-8</v>
      </c>
      <c r="C385">
        <f t="shared" si="46"/>
        <v>8.9335566722501403E-9</v>
      </c>
      <c r="D385" s="5">
        <f t="shared" si="47"/>
        <v>4336480.0528341522</v>
      </c>
      <c r="E385" s="5">
        <f t="shared" si="48"/>
        <v>533259.19437543279</v>
      </c>
      <c r="F385" s="15">
        <f t="shared" si="49"/>
        <v>46.26062874095242</v>
      </c>
      <c r="G385">
        <f t="shared" si="50"/>
        <v>62.056843659803576</v>
      </c>
      <c r="H385">
        <f t="shared" si="51"/>
        <v>-85.485621602418178</v>
      </c>
      <c r="I385" s="15">
        <f t="shared" si="52"/>
        <v>22.831850798337825</v>
      </c>
      <c r="J385" s="5">
        <f xml:space="preserve"> 'INB Plot'!$C$16*($H$2 - I385)</f>
        <v>12799058.590717401</v>
      </c>
      <c r="K385" s="5">
        <f xml:space="preserve"> 'INB Plot'!$C$17 + A385*'INB Plot'!$C$18</f>
        <v>5770000</v>
      </c>
      <c r="L385" s="5">
        <f t="shared" si="53"/>
        <v>7029058.5907174014</v>
      </c>
    </row>
    <row r="386" spans="1:12" x14ac:dyDescent="0.3">
      <c r="A386">
        <f>'INB Plot'!$C$28 + (ROW() - 52)*'INB Plot'!$C$29</f>
        <v>1795</v>
      </c>
      <c r="B386">
        <f t="shared" si="45"/>
        <v>7.2623156399471747E-8</v>
      </c>
      <c r="C386">
        <f t="shared" si="46"/>
        <v>8.9086859688195986E-9</v>
      </c>
      <c r="D386" s="5">
        <f t="shared" si="47"/>
        <v>4334999.742586174</v>
      </c>
      <c r="E386" s="5">
        <f t="shared" si="48"/>
        <v>531774.61978084629</v>
      </c>
      <c r="F386" s="15">
        <f t="shared" si="49"/>
        <v>46.147593841871689</v>
      </c>
      <c r="G386">
        <f t="shared" si="50"/>
        <v>62.169562643691165</v>
      </c>
      <c r="H386">
        <f t="shared" si="51"/>
        <v>-85.53998300379169</v>
      </c>
      <c r="I386" s="15">
        <f t="shared" si="52"/>
        <v>22.777173481771172</v>
      </c>
      <c r="J386" s="5">
        <f xml:space="preserve"> 'INB Plot'!$C$16*($H$2 - I386)</f>
        <v>12807260.1882024</v>
      </c>
      <c r="K386" s="5">
        <f xml:space="preserve"> 'INB Plot'!$C$17 + A386*'INB Plot'!$C$18</f>
        <v>5785000</v>
      </c>
      <c r="L386" s="5">
        <f t="shared" si="53"/>
        <v>7022260.1882023998</v>
      </c>
    </row>
    <row r="387" spans="1:12" x14ac:dyDescent="0.3">
      <c r="A387">
        <f>'INB Plot'!$C$28 + (ROW() - 52)*'INB Plot'!$C$29</f>
        <v>1800</v>
      </c>
      <c r="B387">
        <f t="shared" si="45"/>
        <v>7.2598494909251876E-8</v>
      </c>
      <c r="C387">
        <f t="shared" si="46"/>
        <v>8.8839533592448645E-9</v>
      </c>
      <c r="D387" s="5">
        <f t="shared" si="47"/>
        <v>4333527.6562840194</v>
      </c>
      <c r="E387" s="5">
        <f t="shared" si="48"/>
        <v>530298.28824342031</v>
      </c>
      <c r="F387" s="15">
        <f t="shared" si="49"/>
        <v>46.035109934998964</v>
      </c>
      <c r="G387">
        <f t="shared" si="50"/>
        <v>62.28173177887669</v>
      </c>
      <c r="H387">
        <f t="shared" si="51"/>
        <v>-85.594085272289874</v>
      </c>
      <c r="I387" s="15">
        <f t="shared" si="52"/>
        <v>22.722756441585773</v>
      </c>
      <c r="J387" s="5">
        <f xml:space="preserve"> 'INB Plot'!$C$16*($H$2 - I387)</f>
        <v>12815422.744230211</v>
      </c>
      <c r="K387" s="5">
        <f xml:space="preserve"> 'INB Plot'!$C$17 + A387*'INB Plot'!$C$18</f>
        <v>5800000</v>
      </c>
      <c r="L387" s="5">
        <f t="shared" si="53"/>
        <v>7015422.7442302108</v>
      </c>
    </row>
    <row r="388" spans="1:12" x14ac:dyDescent="0.3">
      <c r="A388">
        <f>'INB Plot'!$C$28 + (ROW() - 52)*'INB Plot'!$C$29</f>
        <v>1805</v>
      </c>
      <c r="B388">
        <f t="shared" si="45"/>
        <v>7.2573970047786696E-8</v>
      </c>
      <c r="C388">
        <f t="shared" si="46"/>
        <v>8.8593576965669986E-9</v>
      </c>
      <c r="D388" s="5">
        <f t="shared" si="47"/>
        <v>4332063.7255846467</v>
      </c>
      <c r="E388" s="5">
        <f t="shared" si="48"/>
        <v>528830.1312992248</v>
      </c>
      <c r="F388" s="15">
        <f t="shared" si="49"/>
        <v>45.923173001787141</v>
      </c>
      <c r="G388">
        <f t="shared" si="50"/>
        <v>62.393355078854597</v>
      </c>
      <c r="H388">
        <f t="shared" si="51"/>
        <v>-85.64793024888408</v>
      </c>
      <c r="I388" s="15">
        <f t="shared" si="52"/>
        <v>22.668597831757666</v>
      </c>
      <c r="J388" s="5">
        <f xml:space="preserve"> 'INB Plot'!$C$16*($H$2 - I388)</f>
        <v>12823546.535704426</v>
      </c>
      <c r="K388" s="5">
        <f xml:space="preserve"> 'INB Plot'!$C$17 + A388*'INB Plot'!$C$18</f>
        <v>5815000</v>
      </c>
      <c r="L388" s="5">
        <f t="shared" si="53"/>
        <v>7008546.5357044265</v>
      </c>
    </row>
    <row r="389" spans="1:12" x14ac:dyDescent="0.3">
      <c r="A389">
        <f>'INB Plot'!$C$28 + (ROW() - 52)*'INB Plot'!$C$29</f>
        <v>1810</v>
      </c>
      <c r="B389">
        <f t="shared" si="45"/>
        <v>7.2549580682793692E-8</v>
      </c>
      <c r="C389">
        <f t="shared" si="46"/>
        <v>8.8348978464936499E-9</v>
      </c>
      <c r="D389" s="5">
        <f t="shared" si="47"/>
        <v>4330607.8829001877</v>
      </c>
      <c r="E389" s="5">
        <f t="shared" si="48"/>
        <v>527370.08124041965</v>
      </c>
      <c r="F389" s="15">
        <f t="shared" si="49"/>
        <v>45.811779062667846</v>
      </c>
      <c r="G389">
        <f t="shared" si="50"/>
        <v>62.504436518152886</v>
      </c>
      <c r="H389">
        <f t="shared" si="51"/>
        <v>-85.70151975722942</v>
      </c>
      <c r="I389" s="15">
        <f t="shared" si="52"/>
        <v>22.614695823591319</v>
      </c>
      <c r="J389" s="5">
        <f xml:space="preserve"> 'INB Plot'!$C$16*($H$2 - I389)</f>
        <v>12831631.836929379</v>
      </c>
      <c r="K389" s="5">
        <f xml:space="preserve"> 'INB Plot'!$C$17 + A389*'INB Plot'!$C$18</f>
        <v>5830000</v>
      </c>
      <c r="L389" s="5">
        <f t="shared" si="53"/>
        <v>7001631.836929379</v>
      </c>
    </row>
    <row r="390" spans="1:12" x14ac:dyDescent="0.3">
      <c r="A390">
        <f>'INB Plot'!$C$28 + (ROW() - 52)*'INB Plot'!$C$29</f>
        <v>1815</v>
      </c>
      <c r="B390">
        <f t="shared" si="45"/>
        <v>7.2525325694467315E-8</v>
      </c>
      <c r="C390">
        <f t="shared" si="46"/>
        <v>8.81057268722467E-9</v>
      </c>
      <c r="D390" s="5">
        <f t="shared" si="47"/>
        <v>4329160.0613875436</v>
      </c>
      <c r="E390" s="5">
        <f t="shared" si="48"/>
        <v>525918.07110484585</v>
      </c>
      <c r="F390" s="15">
        <f t="shared" si="49"/>
        <v>45.700924176580031</v>
      </c>
      <c r="G390">
        <f t="shared" si="50"/>
        <v>62.614980032805818</v>
      </c>
      <c r="H390">
        <f t="shared" si="51"/>
        <v>-85.754855603867611</v>
      </c>
      <c r="I390" s="15">
        <f t="shared" si="52"/>
        <v>22.561048605518238</v>
      </c>
      <c r="J390" s="5">
        <f xml:space="preserve"> 'INB Plot'!$C$16*($H$2 - I390)</f>
        <v>12839678.91964034</v>
      </c>
      <c r="K390" s="5">
        <f xml:space="preserve"> 'INB Plot'!$C$17 + A390*'INB Plot'!$C$18</f>
        <v>5845000</v>
      </c>
      <c r="L390" s="5">
        <f t="shared" si="53"/>
        <v>6994678.9196403399</v>
      </c>
    </row>
    <row r="391" spans="1:12" x14ac:dyDescent="0.3">
      <c r="A391">
        <f>'INB Plot'!$C$28 + (ROW() - 52)*'INB Plot'!$C$29</f>
        <v>1820</v>
      </c>
      <c r="B391">
        <f t="shared" si="45"/>
        <v>7.2501203975307568E-8</v>
      </c>
      <c r="C391">
        <f t="shared" si="46"/>
        <v>8.7863811092806149E-9</v>
      </c>
      <c r="D391" s="5">
        <f t="shared" si="47"/>
        <v>4327720.1949381558</v>
      </c>
      <c r="E391" s="5">
        <f t="shared" si="48"/>
        <v>524474.03466578806</v>
      </c>
      <c r="F391" s="15">
        <f t="shared" si="49"/>
        <v>45.590604440505416</v>
      </c>
      <c r="G391">
        <f t="shared" si="50"/>
        <v>62.724989520817815</v>
      </c>
      <c r="H391">
        <f t="shared" si="51"/>
        <v>-85.807939578426129</v>
      </c>
      <c r="I391" s="15">
        <f t="shared" si="52"/>
        <v>22.507654382897101</v>
      </c>
      <c r="J391" s="5">
        <f xml:space="preserve"> 'INB Plot'!$C$16*($H$2 - I391)</f>
        <v>12847688.05303351</v>
      </c>
      <c r="K391" s="5">
        <f xml:space="preserve"> 'INB Plot'!$C$17 + A391*'INB Plot'!$C$18</f>
        <v>5860000</v>
      </c>
      <c r="L391" s="5">
        <f t="shared" si="53"/>
        <v>6987688.0530335102</v>
      </c>
    </row>
    <row r="392" spans="1:12" x14ac:dyDescent="0.3">
      <c r="A392">
        <f>'INB Plot'!$C$28 + (ROW() - 52)*'INB Plot'!$C$29</f>
        <v>1825</v>
      </c>
      <c r="B392">
        <f t="shared" si="45"/>
        <v>7.2477214429951426E-8</v>
      </c>
      <c r="C392">
        <f t="shared" si="46"/>
        <v>8.7623220153340635E-9</v>
      </c>
      <c r="D392" s="5">
        <f t="shared" si="47"/>
        <v>4326288.218167942</v>
      </c>
      <c r="E392" s="5">
        <f t="shared" si="48"/>
        <v>523037.90642190579</v>
      </c>
      <c r="F392" s="15">
        <f t="shared" si="49"/>
        <v>45.480815989010601</v>
      </c>
      <c r="G392">
        <f t="shared" si="50"/>
        <v>62.834468842622584</v>
      </c>
      <c r="H392">
        <f t="shared" si="51"/>
        <v>-85.860773453814232</v>
      </c>
      <c r="I392" s="15">
        <f t="shared" si="52"/>
        <v>22.45451137781896</v>
      </c>
      <c r="J392" s="5">
        <f xml:space="preserve"> 'INB Plot'!$C$16*($H$2 - I392)</f>
        <v>12855659.503795233</v>
      </c>
      <c r="K392" s="5">
        <f xml:space="preserve"> 'INB Plot'!$C$17 + A392*'INB Plot'!$C$18</f>
        <v>5875000</v>
      </c>
      <c r="L392" s="5">
        <f t="shared" si="53"/>
        <v>6980659.5037952326</v>
      </c>
    </row>
    <row r="393" spans="1:12" x14ac:dyDescent="0.3">
      <c r="A393">
        <f>'INB Plot'!$C$28 + (ROW() - 52)*'INB Plot'!$C$29</f>
        <v>1830</v>
      </c>
      <c r="B393">
        <f t="shared" si="45"/>
        <v>7.2453355975007077E-8</v>
      </c>
      <c r="C393">
        <f t="shared" si="46"/>
        <v>8.7383943200436915E-9</v>
      </c>
      <c r="D393" s="5">
        <f t="shared" si="47"/>
        <v>4324864.066407402</v>
      </c>
      <c r="E393" s="5">
        <f t="shared" si="48"/>
        <v>521609.62158732931</v>
      </c>
      <c r="F393" s="15">
        <f t="shared" si="49"/>
        <v>45.371554993795812</v>
      </c>
      <c r="G393">
        <f t="shared" si="50"/>
        <v>62.943421821534059</v>
      </c>
      <c r="H393">
        <f t="shared" si="51"/>
        <v>-85.913358986416881</v>
      </c>
      <c r="I393" s="15">
        <f t="shared" si="52"/>
        <v>22.40161782891299</v>
      </c>
      <c r="J393" s="5">
        <f xml:space="preserve"> 'INB Plot'!$C$16*($H$2 - I393)</f>
        <v>12863593.536131127</v>
      </c>
      <c r="K393" s="5">
        <f xml:space="preserve"> 'INB Plot'!$C$17 + A393*'INB Plot'!$C$18</f>
        <v>5890000</v>
      </c>
      <c r="L393" s="5">
        <f t="shared" si="53"/>
        <v>6973593.5361311268</v>
      </c>
    </row>
    <row r="394" spans="1:12" x14ac:dyDescent="0.3">
      <c r="A394">
        <f>'INB Plot'!$C$28 + (ROW() - 52)*'INB Plot'!$C$29</f>
        <v>1835</v>
      </c>
      <c r="B394">
        <f t="shared" si="45"/>
        <v>7.2429627538890756E-8</v>
      </c>
      <c r="C394">
        <f t="shared" si="46"/>
        <v>8.7145969498910673E-9</v>
      </c>
      <c r="D394" s="5">
        <f t="shared" si="47"/>
        <v>4323447.6756918784</v>
      </c>
      <c r="E394" s="5">
        <f t="shared" si="48"/>
        <v>520189.11608191719</v>
      </c>
      <c r="F394" s="15">
        <f t="shared" si="49"/>
        <v>45.262817663250111</v>
      </c>
      <c r="G394">
        <f t="shared" si="50"/>
        <v>63.051852244191764</v>
      </c>
      <c r="H394">
        <f t="shared" si="51"/>
        <v>-85.965697916285933</v>
      </c>
      <c r="I394" s="15">
        <f t="shared" si="52"/>
        <v>22.348971991155935</v>
      </c>
      <c r="J394" s="5">
        <f xml:space="preserve"> 'INB Plot'!$C$16*($H$2 - I394)</f>
        <v>12871490.411794687</v>
      </c>
      <c r="K394" s="5">
        <f xml:space="preserve"> 'INB Plot'!$C$17 + A394*'INB Plot'!$C$18</f>
        <v>5905000</v>
      </c>
      <c r="L394" s="5">
        <f t="shared" si="53"/>
        <v>6966490.4117946867</v>
      </c>
    </row>
    <row r="395" spans="1:12" x14ac:dyDescent="0.3">
      <c r="A395">
        <f>'INB Plot'!$C$28 + (ROW() - 52)*'INB Plot'!$C$29</f>
        <v>1840</v>
      </c>
      <c r="B395">
        <f t="shared" si="45"/>
        <v>7.2406028061666383E-8</v>
      </c>
      <c r="C395">
        <f t="shared" si="46"/>
        <v>8.6909288430200973E-9</v>
      </c>
      <c r="D395" s="5">
        <f t="shared" si="47"/>
        <v>4322038.9827519832</v>
      </c>
      <c r="E395" s="5">
        <f t="shared" si="48"/>
        <v>518776.32652167295</v>
      </c>
      <c r="F395" s="15">
        <f t="shared" si="49"/>
        <v>45.154600242012997</v>
      </c>
      <c r="G395">
        <f t="shared" si="50"/>
        <v>63.159763860999419</v>
      </c>
      <c r="H395">
        <f t="shared" si="51"/>
        <v>-86.017791967327923</v>
      </c>
      <c r="I395" s="15">
        <f t="shared" si="52"/>
        <v>22.296572135684499</v>
      </c>
      <c r="J395" s="5">
        <f xml:space="preserve"> 'INB Plot'!$C$16*($H$2 - I395)</f>
        <v>12879350.390115401</v>
      </c>
      <c r="K395" s="5">
        <f xml:space="preserve"> 'INB Plot'!$C$17 + A395*'INB Plot'!$C$18</f>
        <v>5920000</v>
      </c>
      <c r="L395" s="5">
        <f t="shared" si="53"/>
        <v>6959350.3901154008</v>
      </c>
    </row>
    <row r="396" spans="1:12" x14ac:dyDescent="0.3">
      <c r="A396">
        <f>'INB Plot'!$C$28 + (ROW() - 52)*'INB Plot'!$C$29</f>
        <v>1845</v>
      </c>
      <c r="B396">
        <f t="shared" si="45"/>
        <v>7.2382556494887653E-8</v>
      </c>
      <c r="C396">
        <f t="shared" si="46"/>
        <v>8.6673889490790898E-9</v>
      </c>
      <c r="D396" s="5">
        <f t="shared" si="47"/>
        <v>4320637.925004174</v>
      </c>
      <c r="E396" s="5">
        <f t="shared" si="48"/>
        <v>517371.19020931743</v>
      </c>
      <c r="F396" s="15">
        <f t="shared" si="49"/>
        <v>45.046899010542241</v>
      </c>
      <c r="G396">
        <f t="shared" si="50"/>
        <v>63.26716038655735</v>
      </c>
      <c r="H396">
        <f t="shared" si="51"/>
        <v>-86.069642847491082</v>
      </c>
      <c r="I396" s="15">
        <f t="shared" si="52"/>
        <v>22.244416549608502</v>
      </c>
      <c r="J396" s="5">
        <f xml:space="preserve"> 'INB Plot'!$C$16*($H$2 - I396)</f>
        <v>12887173.7280268</v>
      </c>
      <c r="K396" s="5">
        <f xml:space="preserve"> 'INB Plot'!$C$17 + A396*'INB Plot'!$C$18</f>
        <v>5935000</v>
      </c>
      <c r="L396" s="5">
        <f t="shared" si="53"/>
        <v>6952173.7280267999</v>
      </c>
    </row>
    <row r="397" spans="1:12" x14ac:dyDescent="0.3">
      <c r="A397">
        <f>'INB Plot'!$C$28 + (ROW() - 52)*'INB Plot'!$C$29</f>
        <v>1850</v>
      </c>
      <c r="B397">
        <f t="shared" si="45"/>
        <v>7.2359211801442872E-8</v>
      </c>
      <c r="C397">
        <f t="shared" si="46"/>
        <v>8.64397622906537E-9</v>
      </c>
      <c r="D397" s="5">
        <f t="shared" si="47"/>
        <v>4319244.4405414881</v>
      </c>
      <c r="E397" s="5">
        <f t="shared" si="48"/>
        <v>515973.64512501349</v>
      </c>
      <c r="F397" s="15">
        <f t="shared" si="49"/>
        <v>44.939710284687948</v>
      </c>
      <c r="G397">
        <f t="shared" si="50"/>
        <v>63.374045500088869</v>
      </c>
      <c r="H397">
        <f t="shared" si="51"/>
        <v>-86.1212522489474</v>
      </c>
      <c r="I397" s="15">
        <f t="shared" si="52"/>
        <v>22.192503535829417</v>
      </c>
      <c r="J397" s="5">
        <f xml:space="preserve"> 'INB Plot'!$C$16*($H$2 - I397)</f>
        <v>12894960.680093663</v>
      </c>
      <c r="K397" s="5">
        <f xml:space="preserve"> 'INB Plot'!$C$17 + A397*'INB Plot'!$C$18</f>
        <v>5950000</v>
      </c>
      <c r="L397" s="5">
        <f t="shared" si="53"/>
        <v>6944960.6800936628</v>
      </c>
    </row>
    <row r="398" spans="1:12" x14ac:dyDescent="0.3">
      <c r="A398">
        <f>'INB Plot'!$C$28 + (ROW() - 52)*'INB Plot'!$C$29</f>
        <v>1855</v>
      </c>
      <c r="B398">
        <f t="shared" si="45"/>
        <v>7.2335992955402108E-8</v>
      </c>
      <c r="C398">
        <f t="shared" si="46"/>
        <v>8.6206896551724144E-9</v>
      </c>
      <c r="D398" s="5">
        <f t="shared" si="47"/>
        <v>4317858.4681244232</v>
      </c>
      <c r="E398" s="5">
        <f t="shared" si="48"/>
        <v>514583.6299172414</v>
      </c>
      <c r="F398" s="15">
        <f t="shared" si="49"/>
        <v>44.83303041527261</v>
      </c>
      <c r="G398">
        <f t="shared" si="50"/>
        <v>63.480422845860119</v>
      </c>
      <c r="H398">
        <f t="shared" si="51"/>
        <v>-86.172621848274247</v>
      </c>
      <c r="I398" s="15">
        <f t="shared" si="52"/>
        <v>22.140831412858489</v>
      </c>
      <c r="J398" s="5">
        <f xml:space="preserve"> 'INB Plot'!$C$16*($H$2 - I398)</f>
        <v>12902711.498539302</v>
      </c>
      <c r="K398" s="5">
        <f xml:space="preserve"> 'INB Plot'!$C$17 + A398*'INB Plot'!$C$18</f>
        <v>5965000</v>
      </c>
      <c r="L398" s="5">
        <f t="shared" si="53"/>
        <v>6937711.4985393025</v>
      </c>
    </row>
    <row r="399" spans="1:12" x14ac:dyDescent="0.3">
      <c r="A399">
        <f>'INB Plot'!$C$28 + (ROW() - 52)*'INB Plot'!$C$29</f>
        <v>1860</v>
      </c>
      <c r="B399">
        <f t="shared" si="45"/>
        <v>7.2312898941866936E-8</v>
      </c>
      <c r="C399">
        <f t="shared" si="46"/>
        <v>8.5975282106394407E-9</v>
      </c>
      <c r="D399" s="5">
        <f t="shared" si="47"/>
        <v>4316479.9471719656</v>
      </c>
      <c r="E399" s="5">
        <f t="shared" si="48"/>
        <v>513201.08389382047</v>
      </c>
      <c r="F399" s="15">
        <f t="shared" si="49"/>
        <v>44.726855787677216</v>
      </c>
      <c r="G399">
        <f t="shared" si="50"/>
        <v>63.586296033594579</v>
      </c>
      <c r="H399">
        <f t="shared" si="51"/>
        <v>-86.223753306632091</v>
      </c>
      <c r="I399" s="15">
        <f t="shared" si="52"/>
        <v>22.089398514639697</v>
      </c>
      <c r="J399" s="5">
        <f xml:space="preserve"> 'INB Plot'!$C$16*($H$2 - I399)</f>
        <v>12910426.433272121</v>
      </c>
      <c r="K399" s="5">
        <f xml:space="preserve"> 'INB Plot'!$C$17 + A399*'INB Plot'!$C$18</f>
        <v>5980000</v>
      </c>
      <c r="L399" s="5">
        <f t="shared" si="53"/>
        <v>6930426.4332721215</v>
      </c>
    </row>
    <row r="400" spans="1:12" x14ac:dyDescent="0.3">
      <c r="A400">
        <f>'INB Plot'!$C$28 + (ROW() - 52)*'INB Plot'!$C$29</f>
        <v>1865</v>
      </c>
      <c r="B400">
        <f t="shared" si="45"/>
        <v>7.2289928756822573E-8</v>
      </c>
      <c r="C400">
        <f t="shared" si="46"/>
        <v>8.5744908896034304E-9</v>
      </c>
      <c r="D400" s="5">
        <f t="shared" si="47"/>
        <v>4315108.8177527655</v>
      </c>
      <c r="E400" s="5">
        <f t="shared" si="48"/>
        <v>511825.94701307616</v>
      </c>
      <c r="F400" s="15">
        <f t="shared" si="49"/>
        <v>44.621182821433145</v>
      </c>
      <c r="G400">
        <f t="shared" si="50"/>
        <v>63.691668638881026</v>
      </c>
      <c r="H400">
        <f t="shared" si="51"/>
        <v>-86.274648269940656</v>
      </c>
      <c r="I400" s="15">
        <f t="shared" si="52"/>
        <v>22.038203190373508</v>
      </c>
      <c r="J400" s="5">
        <f xml:space="preserve"> 'INB Plot'!$C$16*($H$2 - I400)</f>
        <v>12918105.73191205</v>
      </c>
      <c r="K400" s="5">
        <f xml:space="preserve"> 'INB Plot'!$C$17 + A400*'INB Plot'!$C$18</f>
        <v>5995000</v>
      </c>
      <c r="L400" s="5">
        <f t="shared" si="53"/>
        <v>6923105.7319120504</v>
      </c>
    </row>
    <row r="401" spans="1:12" x14ac:dyDescent="0.3">
      <c r="A401">
        <f>'INB Plot'!$C$28 + (ROW() - 52)*'INB Plot'!$C$29</f>
        <v>1870</v>
      </c>
      <c r="B401">
        <f t="shared" si="45"/>
        <v>7.2267081406992354E-8</v>
      </c>
      <c r="C401">
        <f t="shared" si="46"/>
        <v>8.5515766969535006E-9</v>
      </c>
      <c r="D401" s="5">
        <f t="shared" si="47"/>
        <v>4313745.0205764491</v>
      </c>
      <c r="E401" s="5">
        <f t="shared" si="48"/>
        <v>510458.15987514699</v>
      </c>
      <c r="F401" s="15">
        <f t="shared" si="49"/>
        <v>44.516007969819775</v>
      </c>
      <c r="G401">
        <f t="shared" si="50"/>
        <v>63.796544203576616</v>
      </c>
      <c r="H401">
        <f t="shared" si="51"/>
        <v>-86.325308369053118</v>
      </c>
      <c r="I401" s="15">
        <f t="shared" si="52"/>
        <v>21.987243804343279</v>
      </c>
      <c r="J401" s="5">
        <f xml:space="preserve"> 'INB Plot'!$C$16*($H$2 - I401)</f>
        <v>12925749.639816584</v>
      </c>
      <c r="K401" s="5">
        <f xml:space="preserve"> 'INB Plot'!$C$17 + A401*'INB Plot'!$C$18</f>
        <v>6010000</v>
      </c>
      <c r="L401" s="5">
        <f t="shared" si="53"/>
        <v>6915749.6398165841</v>
      </c>
    </row>
    <row r="402" spans="1:12" x14ac:dyDescent="0.3">
      <c r="A402">
        <f>'INB Plot'!$C$28 + (ROW() - 52)*'INB Plot'!$C$29</f>
        <v>1875</v>
      </c>
      <c r="B402">
        <f t="shared" si="45"/>
        <v>7.2244355909694551E-8</v>
      </c>
      <c r="C402">
        <f t="shared" si="46"/>
        <v>8.5287846481876339E-9</v>
      </c>
      <c r="D402" s="5">
        <f t="shared" si="47"/>
        <v>4312388.4969850732</v>
      </c>
      <c r="E402" s="5">
        <f t="shared" si="48"/>
        <v>509097.66371343285</v>
      </c>
      <c r="F402" s="15">
        <f t="shared" si="49"/>
        <v>44.411327719468034</v>
      </c>
      <c r="G402">
        <f t="shared" si="50"/>
        <v>63.900926236202906</v>
      </c>
      <c r="H402">
        <f t="shared" si="51"/>
        <v>-86.375735219925389</v>
      </c>
      <c r="I402" s="15">
        <f t="shared" si="52"/>
        <v>21.936518735745551</v>
      </c>
      <c r="J402" s="5">
        <f xml:space="preserve"> 'INB Plot'!$C$16*($H$2 - I402)</f>
        <v>12933358.400106244</v>
      </c>
      <c r="K402" s="5">
        <f xml:space="preserve"> 'INB Plot'!$C$17 + A402*'INB Plot'!$C$18</f>
        <v>6025000</v>
      </c>
      <c r="L402" s="5">
        <f t="shared" si="53"/>
        <v>6908358.4001062438</v>
      </c>
    </row>
    <row r="403" spans="1:12" x14ac:dyDescent="0.3">
      <c r="A403">
        <f>'INB Plot'!$C$28 + (ROW() - 52)*'INB Plot'!$C$29</f>
        <v>1880</v>
      </c>
      <c r="B403">
        <f t="shared" si="45"/>
        <v>7.2221751292701532E-8</v>
      </c>
      <c r="C403">
        <f t="shared" si="46"/>
        <v>8.5061137692716647E-9</v>
      </c>
      <c r="D403" s="5">
        <f t="shared" si="47"/>
        <v>4311039.1889447151</v>
      </c>
      <c r="E403" s="5">
        <f t="shared" si="48"/>
        <v>507744.40038617759</v>
      </c>
      <c r="F403" s="15">
        <f t="shared" si="49"/>
        <v>44.307138589969135</v>
      </c>
      <c r="G403">
        <f t="shared" si="50"/>
        <v>64.00481821233808</v>
      </c>
      <c r="H403">
        <f t="shared" si="51"/>
        <v>-86.42593042378715</v>
      </c>
      <c r="I403" s="15">
        <f t="shared" si="52"/>
        <v>21.886026378520057</v>
      </c>
      <c r="J403" s="5">
        <f xml:space="preserve"> 'INB Plot'!$C$16*($H$2 - I403)</f>
        <v>12940932.253690068</v>
      </c>
      <c r="K403" s="5">
        <f xml:space="preserve"> 'INB Plot'!$C$17 + A403*'INB Plot'!$C$18</f>
        <v>6040000</v>
      </c>
      <c r="L403" s="5">
        <f t="shared" si="53"/>
        <v>6900932.2536900677</v>
      </c>
    </row>
    <row r="404" spans="1:12" x14ac:dyDescent="0.3">
      <c r="A404">
        <f>'INB Plot'!$C$28 + (ROW() - 52)*'INB Plot'!$C$29</f>
        <v>1885</v>
      </c>
      <c r="B404">
        <f t="shared" si="45"/>
        <v>7.2199266594101043E-8</v>
      </c>
      <c r="C404">
        <f t="shared" si="46"/>
        <v>8.4835630965005295E-9</v>
      </c>
      <c r="D404" s="5">
        <f t="shared" si="47"/>
        <v>4309697.039037196</v>
      </c>
      <c r="E404" s="5">
        <f t="shared" si="48"/>
        <v>506398.3123681866</v>
      </c>
      <c r="F404" s="15">
        <f t="shared" si="49"/>
        <v>44.203437133489167</v>
      </c>
      <c r="G404">
        <f t="shared" si="50"/>
        <v>64.108223575002</v>
      </c>
      <c r="H404">
        <f t="shared" si="51"/>
        <v>-86.475895567307049</v>
      </c>
      <c r="I404" s="15">
        <f t="shared" si="52"/>
        <v>21.835765141184112</v>
      </c>
      <c r="J404" s="5">
        <f xml:space="preserve"> 'INB Plot'!$C$16*($H$2 - I404)</f>
        <v>12948471.43929046</v>
      </c>
      <c r="K404" s="5">
        <f xml:space="preserve"> 'INB Plot'!$C$17 + A404*'INB Plot'!$C$18</f>
        <v>6055000</v>
      </c>
      <c r="L404" s="5">
        <f t="shared" si="53"/>
        <v>6893471.4392904602</v>
      </c>
    </row>
    <row r="405" spans="1:12" x14ac:dyDescent="0.3">
      <c r="A405">
        <f>'INB Plot'!$C$28 + (ROW() - 52)*'INB Plot'!$C$29</f>
        <v>1890</v>
      </c>
      <c r="B405">
        <f t="shared" si="45"/>
        <v>7.2176900862159824E-8</v>
      </c>
      <c r="C405">
        <f t="shared" si="46"/>
        <v>8.4611316763617137E-9</v>
      </c>
      <c r="D405" s="5">
        <f t="shared" si="47"/>
        <v>4308361.9904519403</v>
      </c>
      <c r="E405" s="5">
        <f t="shared" si="48"/>
        <v>505059.34274267586</v>
      </c>
      <c r="F405" s="15">
        <f t="shared" si="49"/>
        <v>44.100219934388811</v>
      </c>
      <c r="G405">
        <f t="shared" si="50"/>
        <v>64.211145735036496</v>
      </c>
      <c r="H405">
        <f t="shared" si="51"/>
        <v>-86.52563222275711</v>
      </c>
      <c r="I405" s="15">
        <f t="shared" si="52"/>
        <v>21.785733446668189</v>
      </c>
      <c r="J405" s="5">
        <f xml:space="preserve"> 'INB Plot'!$C$16*($H$2 - I405)</f>
        <v>12955976.193467848</v>
      </c>
      <c r="K405" s="5">
        <f xml:space="preserve"> 'INB Plot'!$C$17 + A405*'INB Plot'!$C$18</f>
        <v>6070000</v>
      </c>
      <c r="L405" s="5">
        <f t="shared" si="53"/>
        <v>6885976.193467848</v>
      </c>
    </row>
    <row r="406" spans="1:12" x14ac:dyDescent="0.3">
      <c r="A406">
        <f>'INB Plot'!$C$28 + (ROW() - 52)*'INB Plot'!$C$29</f>
        <v>1895</v>
      </c>
      <c r="B406">
        <f t="shared" si="45"/>
        <v>7.2154653155189272E-8</v>
      </c>
      <c r="C406">
        <f t="shared" si="46"/>
        <v>8.4388185654008436E-9</v>
      </c>
      <c r="D406" s="5">
        <f t="shared" si="47"/>
        <v>4307033.9869779525</v>
      </c>
      <c r="E406" s="5">
        <f t="shared" si="48"/>
        <v>503727.43519324891</v>
      </c>
      <c r="F406" s="15">
        <f t="shared" si="49"/>
        <v>43.99748360884854</v>
      </c>
      <c r="G406">
        <f t="shared" si="50"/>
        <v>64.313588071481092</v>
      </c>
      <c r="H406">
        <f t="shared" si="51"/>
        <v>-86.57514194817557</v>
      </c>
      <c r="I406" s="15">
        <f t="shared" si="52"/>
        <v>21.735929732154062</v>
      </c>
      <c r="J406" s="5">
        <f xml:space="preserve"> 'INB Plot'!$C$16*($H$2 - I406)</f>
        <v>12963446.750644967</v>
      </c>
      <c r="K406" s="5">
        <f xml:space="preserve"> 'INB Plot'!$C$17 + A406*'INB Plot'!$C$18</f>
        <v>6085000</v>
      </c>
      <c r="L406" s="5">
        <f t="shared" si="53"/>
        <v>6878446.750644967</v>
      </c>
    </row>
    <row r="407" spans="1:12" x14ac:dyDescent="0.3">
      <c r="A407">
        <f>'INB Plot'!$C$28 + (ROW() - 52)*'INB Plot'!$C$29</f>
        <v>1900</v>
      </c>
      <c r="B407">
        <f t="shared" si="45"/>
        <v>7.2132522541413297E-8</v>
      </c>
      <c r="C407">
        <f t="shared" si="46"/>
        <v>8.4166228300894267E-9</v>
      </c>
      <c r="D407" s="5">
        <f t="shared" si="47"/>
        <v>4305712.9729959322</v>
      </c>
      <c r="E407" s="5">
        <f t="shared" si="48"/>
        <v>502402.53399600211</v>
      </c>
      <c r="F407" s="15">
        <f t="shared" si="49"/>
        <v>43.895224804499009</v>
      </c>
      <c r="G407">
        <f t="shared" si="50"/>
        <v>64.41555393194227</v>
      </c>
      <c r="H407">
        <f t="shared" si="51"/>
        <v>-86.624426287525978</v>
      </c>
      <c r="I407" s="17">
        <f t="shared" si="52"/>
        <v>21.686352448915301</v>
      </c>
      <c r="J407" s="5">
        <f xml:space="preserve"> 'INB Plot'!$C$16*($H$2 - I407)</f>
        <v>12970883.34313078</v>
      </c>
      <c r="K407" s="5">
        <f xml:space="preserve"> 'INB Plot'!$C$17 + A407*'INB Plot'!$C$18</f>
        <v>6100000</v>
      </c>
      <c r="L407" s="5">
        <f t="shared" si="53"/>
        <v>6870883.3431307804</v>
      </c>
    </row>
    <row r="408" spans="1:12" x14ac:dyDescent="0.3">
      <c r="A408">
        <f>'INB Plot'!$C$28 + (ROW() - 52)*'INB Plot'!$C$29</f>
        <v>1905</v>
      </c>
      <c r="B408">
        <f t="shared" si="45"/>
        <v>7.2110508098838241E-8</v>
      </c>
      <c r="C408">
        <f t="shared" si="46"/>
        <v>8.3945435466946485E-9</v>
      </c>
      <c r="D408" s="5">
        <f t="shared" si="47"/>
        <v>4304398.8934705108</v>
      </c>
      <c r="E408" s="5">
        <f t="shared" si="48"/>
        <v>501084.58401175233</v>
      </c>
      <c r="F408" s="15">
        <f t="shared" si="49"/>
        <v>43.793440200056445</v>
      </c>
      <c r="G408">
        <f t="shared" si="50"/>
        <v>64.51704663295817</v>
      </c>
      <c r="H408">
        <f t="shared" si="51"/>
        <v>-86.673486770855817</v>
      </c>
      <c r="I408" s="15">
        <f t="shared" si="52"/>
        <v>21.637000062158791</v>
      </c>
      <c r="J408" s="5">
        <f xml:space="preserve"> 'INB Plot'!$C$16*($H$2 - I408)</f>
        <v>12978286.201144258</v>
      </c>
      <c r="K408" s="5">
        <f xml:space="preserve"> 'INB Plot'!$C$17 + A408*'INB Plot'!$C$18</f>
        <v>6115000</v>
      </c>
      <c r="L408" s="5">
        <f t="shared" si="53"/>
        <v>6863286.2011442576</v>
      </c>
    </row>
    <row r="409" spans="1:12" x14ac:dyDescent="0.3">
      <c r="A409">
        <f>'INB Plot'!$C$28 + (ROW() - 52)*'INB Plot'!$C$29</f>
        <v>1910</v>
      </c>
      <c r="B409">
        <f t="shared" si="45"/>
        <v>7.2088608915124839E-8</v>
      </c>
      <c r="C409">
        <f t="shared" si="46"/>
        <v>8.3725798011512303E-9</v>
      </c>
      <c r="D409" s="5">
        <f t="shared" si="47"/>
        <v>4303091.6939426046</v>
      </c>
      <c r="E409" s="5">
        <f t="shared" si="48"/>
        <v>499773.53067838831</v>
      </c>
      <c r="F409" s="15">
        <f t="shared" si="49"/>
        <v>43.692126504963369</v>
      </c>
      <c r="G409">
        <f t="shared" si="50"/>
        <v>64.618069460358242</v>
      </c>
      <c r="H409">
        <f t="shared" si="51"/>
        <v>-86.722324914451036</v>
      </c>
      <c r="I409" s="15">
        <f t="shared" si="52"/>
        <v>21.587871050870575</v>
      </c>
      <c r="J409" s="5">
        <f xml:space="preserve"> 'INB Plot'!$C$16*($H$2 - I409)</f>
        <v>12985655.552837489</v>
      </c>
      <c r="K409" s="5">
        <f xml:space="preserve"> 'INB Plot'!$C$17 + A409*'INB Plot'!$C$18</f>
        <v>6130000</v>
      </c>
      <c r="L409" s="5">
        <f t="shared" si="53"/>
        <v>6855655.5528374892</v>
      </c>
    </row>
    <row r="410" spans="1:12" x14ac:dyDescent="0.3">
      <c r="A410">
        <f>'INB Plot'!$C$28 + (ROW() - 52)*'INB Plot'!$C$29</f>
        <v>1915</v>
      </c>
      <c r="B410">
        <f t="shared" si="45"/>
        <v>7.2066824087462163E-8</v>
      </c>
      <c r="C410">
        <f t="shared" si="46"/>
        <v>8.3507306889352814E-9</v>
      </c>
      <c r="D410" s="5">
        <f t="shared" si="47"/>
        <v>4301791.3205218939</v>
      </c>
      <c r="E410" s="5">
        <f t="shared" si="48"/>
        <v>498469.32000334025</v>
      </c>
      <c r="F410" s="15">
        <f t="shared" si="49"/>
        <v>43.59128045903401</v>
      </c>
      <c r="G410">
        <f t="shared" si="50"/>
        <v>64.718625669617893</v>
      </c>
      <c r="H410">
        <f t="shared" si="51"/>
        <v>-86.77094222099106</v>
      </c>
      <c r="I410" s="15">
        <f t="shared" si="52"/>
        <v>21.538963907660843</v>
      </c>
      <c r="J410" s="5">
        <f xml:space="preserve"> 'INB Plot'!$C$16*($H$2 - I410)</f>
        <v>12992991.62431895</v>
      </c>
      <c r="K410" s="5">
        <f xml:space="preserve"> 'INB Plot'!$C$17 + A410*'INB Plot'!$C$18</f>
        <v>6145000</v>
      </c>
      <c r="L410" s="5">
        <f t="shared" si="53"/>
        <v>6847991.6243189499</v>
      </c>
    </row>
    <row r="411" spans="1:12" x14ac:dyDescent="0.3">
      <c r="A411">
        <f>'INB Plot'!$C$28 + (ROW() - 52)*'INB Plot'!$C$29</f>
        <v>1920</v>
      </c>
      <c r="B411">
        <f t="shared" si="45"/>
        <v>7.2045152722443562E-8</v>
      </c>
      <c r="C411">
        <f t="shared" si="46"/>
        <v>8.3289953149401357E-9</v>
      </c>
      <c r="D411" s="5">
        <f t="shared" si="47"/>
        <v>4300497.7198794158</v>
      </c>
      <c r="E411" s="5">
        <f t="shared" si="48"/>
        <v>497171.89855616866</v>
      </c>
      <c r="F411" s="15">
        <f t="shared" si="49"/>
        <v>43.490898832104804</v>
      </c>
      <c r="G411">
        <f t="shared" si="50"/>
        <v>64.818718486208184</v>
      </c>
      <c r="H411">
        <f t="shared" si="51"/>
        <v>-86.819340179699481</v>
      </c>
      <c r="I411" s="15">
        <f t="shared" si="52"/>
        <v>21.490277138613507</v>
      </c>
      <c r="J411" s="5">
        <f xml:space="preserve"> 'INB Plot'!$C$16*($H$2 - I411)</f>
        <v>13000294.639676049</v>
      </c>
      <c r="K411" s="5">
        <f xml:space="preserve"> 'INB Plot'!$C$17 + A411*'INB Plot'!$C$18</f>
        <v>6160000</v>
      </c>
      <c r="L411" s="5">
        <f t="shared" si="53"/>
        <v>6840294.6396760494</v>
      </c>
    </row>
    <row r="412" spans="1:12" x14ac:dyDescent="0.3">
      <c r="A412">
        <f>'INB Plot'!$C$28 + (ROW() - 52)*'INB Plot'!$C$29</f>
        <v>1925</v>
      </c>
      <c r="B412">
        <f t="shared" si="45"/>
        <v>7.202359393594453E-8</v>
      </c>
      <c r="C412">
        <f t="shared" si="46"/>
        <v>8.307372793354101E-9</v>
      </c>
      <c r="D412" s="5">
        <f t="shared" si="47"/>
        <v>4299210.8392402753</v>
      </c>
      <c r="E412" s="5">
        <f t="shared" si="48"/>
        <v>495881.21346126683</v>
      </c>
      <c r="F412" s="15">
        <f t="shared" si="49"/>
        <v>43.390978423689589</v>
      </c>
      <c r="G412">
        <f t="shared" si="50"/>
        <v>64.91835110594053</v>
      </c>
      <c r="H412">
        <f t="shared" si="51"/>
        <v>-86.867520266493557</v>
      </c>
      <c r="I412" s="15">
        <f t="shared" si="52"/>
        <v>21.441809263136562</v>
      </c>
      <c r="J412" s="5">
        <f xml:space="preserve"> 'INB Plot'!$C$16*($H$2 - I412)</f>
        <v>13007564.820997592</v>
      </c>
      <c r="K412" s="5">
        <f xml:space="preserve"> 'INB Plot'!$C$17 + A412*'INB Plot'!$C$18</f>
        <v>6175000</v>
      </c>
      <c r="L412" s="5">
        <f t="shared" si="53"/>
        <v>6832564.8209975921</v>
      </c>
    </row>
    <row r="413" spans="1:12" x14ac:dyDescent="0.3">
      <c r="A413">
        <f>'INB Plot'!$C$28 + (ROW() - 52)*'INB Plot'!$C$29</f>
        <v>1930</v>
      </c>
      <c r="B413">
        <f t="shared" si="45"/>
        <v>7.2002146853002503E-8</v>
      </c>
      <c r="C413">
        <f t="shared" si="46"/>
        <v>8.2858622475401341E-9</v>
      </c>
      <c r="D413" s="5">
        <f t="shared" si="47"/>
        <v>4297930.6263764678</v>
      </c>
      <c r="E413" s="5">
        <f t="shared" si="48"/>
        <v>494597.21239067835</v>
      </c>
      <c r="F413" s="15">
        <f t="shared" si="49"/>
        <v>43.291516062639644</v>
      </c>
      <c r="G413">
        <f t="shared" si="50"/>
        <v>65.017526695307083</v>
      </c>
      <c r="H413">
        <f t="shared" si="51"/>
        <v>-86.915483944132291</v>
      </c>
      <c r="I413" s="15">
        <f t="shared" si="52"/>
        <v>21.393558813814437</v>
      </c>
      <c r="J413" s="5">
        <f xml:space="preserve"> 'INB Plot'!$C$16*($H$2 - I413)</f>
        <v>13014802.388395911</v>
      </c>
      <c r="K413" s="5">
        <f xml:space="preserve"> 'INB Plot'!$C$17 + A413*'INB Plot'!$C$18</f>
        <v>6190000</v>
      </c>
      <c r="L413" s="5">
        <f t="shared" si="53"/>
        <v>6824802.3883959111</v>
      </c>
    </row>
    <row r="414" spans="1:12" x14ac:dyDescent="0.3">
      <c r="A414">
        <f>'INB Plot'!$C$28 + (ROW() - 52)*'INB Plot'!$C$29</f>
        <v>1935</v>
      </c>
      <c r="B414">
        <f t="shared" si="45"/>
        <v>7.1980810607698402E-8</v>
      </c>
      <c r="C414">
        <f t="shared" si="46"/>
        <v>8.2644628099173553E-9</v>
      </c>
      <c r="D414" s="5">
        <f t="shared" si="47"/>
        <v>4296657.02959981</v>
      </c>
      <c r="E414" s="5">
        <f t="shared" si="48"/>
        <v>493319.84355702478</v>
      </c>
      <c r="F414" s="15">
        <f t="shared" si="49"/>
        <v>43.192508606808353</v>
      </c>
      <c r="G414">
        <f t="shared" si="50"/>
        <v>65.116248391816328</v>
      </c>
      <c r="H414">
        <f t="shared" si="51"/>
        <v>-86.963232662362088</v>
      </c>
      <c r="I414" s="15">
        <f t="shared" si="52"/>
        <v>21.345524336262599</v>
      </c>
      <c r="J414" s="5">
        <f xml:space="preserve"> 'INB Plot'!$C$16*($H$2 - I414)</f>
        <v>13022007.560028685</v>
      </c>
      <c r="K414" s="5">
        <f xml:space="preserve"> 'INB Plot'!$C$17 + A414*'INB Plot'!$C$18</f>
        <v>6205000</v>
      </c>
      <c r="L414" s="5">
        <f t="shared" si="53"/>
        <v>6817007.5600286853</v>
      </c>
    </row>
    <row r="415" spans="1:12" x14ac:dyDescent="0.3">
      <c r="A415">
        <f>'INB Plot'!$C$28 + (ROW() - 52)*'INB Plot'!$C$29</f>
        <v>1940</v>
      </c>
      <c r="B415">
        <f t="shared" si="45"/>
        <v>7.1959584343040208E-8</v>
      </c>
      <c r="C415">
        <f t="shared" si="46"/>
        <v>8.2431736218444095E-9</v>
      </c>
      <c r="D415" s="5">
        <f t="shared" si="47"/>
        <v>4295389.997754992</v>
      </c>
      <c r="E415" s="5">
        <f t="shared" si="48"/>
        <v>492049.05570654297</v>
      </c>
      <c r="F415" s="15">
        <f t="shared" si="49"/>
        <v>43.093952942720335</v>
      </c>
      <c r="G415">
        <f t="shared" si="50"/>
        <v>65.214519304323062</v>
      </c>
      <c r="H415">
        <f t="shared" si="51"/>
        <v>-87.010767858059779</v>
      </c>
      <c r="I415" s="15">
        <f t="shared" si="52"/>
        <v>21.297704388983618</v>
      </c>
      <c r="J415" s="5">
        <f xml:space="preserve"> 'INB Plot'!$C$16*($H$2 - I415)</f>
        <v>13029180.552120533</v>
      </c>
      <c r="K415" s="5">
        <f xml:space="preserve"> 'INB Plot'!$C$17 + A415*'INB Plot'!$C$18</f>
        <v>6220000</v>
      </c>
      <c r="L415" s="5">
        <f t="shared" si="53"/>
        <v>6809180.5521205328</v>
      </c>
    </row>
    <row r="416" spans="1:12" x14ac:dyDescent="0.3">
      <c r="A416">
        <f>'INB Plot'!$C$28 + (ROW() - 52)*'INB Plot'!$C$29</f>
        <v>1945</v>
      </c>
      <c r="B416">
        <f t="shared" si="45"/>
        <v>7.1938467210848118E-8</v>
      </c>
      <c r="C416">
        <f t="shared" si="46"/>
        <v>8.2219938335046252E-9</v>
      </c>
      <c r="D416" s="5">
        <f t="shared" si="47"/>
        <v>4294129.4802127182</v>
      </c>
      <c r="E416" s="5">
        <f t="shared" si="48"/>
        <v>490784.79811223026</v>
      </c>
      <c r="F416" s="15">
        <f t="shared" si="49"/>
        <v>42.995845985245346</v>
      </c>
      <c r="G416">
        <f t="shared" si="50"/>
        <v>65.312342513355986</v>
      </c>
      <c r="H416">
        <f t="shared" si="51"/>
        <v>-87.058090955374439</v>
      </c>
      <c r="I416" s="15">
        <f t="shared" si="52"/>
        <v>21.2500975432269</v>
      </c>
      <c r="J416" s="5">
        <f xml:space="preserve"> 'INB Plot'!$C$16*($H$2 - I416)</f>
        <v>13036321.578984041</v>
      </c>
      <c r="K416" s="5">
        <f xml:space="preserve"> 'INB Plot'!$C$17 + A416*'INB Plot'!$C$18</f>
        <v>6235000</v>
      </c>
      <c r="L416" s="5">
        <f t="shared" si="53"/>
        <v>6801321.5789840408</v>
      </c>
    </row>
    <row r="417" spans="1:12" x14ac:dyDescent="0.3">
      <c r="A417">
        <f>'INB Plot'!$C$28 + (ROW() - 52)*'INB Plot'!$C$29</f>
        <v>1950</v>
      </c>
      <c r="B417">
        <f t="shared" si="45"/>
        <v>7.1917458371641637E-8</v>
      </c>
      <c r="C417">
        <f t="shared" si="46"/>
        <v>8.2009226037929261E-9</v>
      </c>
      <c r="D417" s="5">
        <f t="shared" si="47"/>
        <v>4292875.4268629681</v>
      </c>
      <c r="E417" s="5">
        <f t="shared" si="48"/>
        <v>489527.02056709374</v>
      </c>
      <c r="F417" s="15">
        <f t="shared" si="49"/>
        <v>42.898184677276376</v>
      </c>
      <c r="G417">
        <f t="shared" si="50"/>
        <v>65.40972107143881</v>
      </c>
      <c r="H417">
        <f t="shared" si="51"/>
        <v>-87.105203365869357</v>
      </c>
      <c r="I417" s="15">
        <f t="shared" si="52"/>
        <v>21.202702382845828</v>
      </c>
      <c r="J417" s="5">
        <f xml:space="preserve"> 'INB Plot'!$C$16*($H$2 - I417)</f>
        <v>13043430.853041202</v>
      </c>
      <c r="K417" s="5">
        <f xml:space="preserve"> 'INB Plot'!$C$17 + A417*'INB Plot'!$C$18</f>
        <v>6250000</v>
      </c>
      <c r="L417" s="5">
        <f t="shared" si="53"/>
        <v>6793430.8530412018</v>
      </c>
    </row>
    <row r="418" spans="1:12" x14ac:dyDescent="0.3">
      <c r="A418">
        <f>'INB Plot'!$C$28 + (ROW() - 52)*'INB Plot'!$C$29</f>
        <v>1955</v>
      </c>
      <c r="B418">
        <f t="shared" si="45"/>
        <v>7.1896556994528279E-8</v>
      </c>
      <c r="C418">
        <f t="shared" si="46"/>
        <v>8.1799591002044986E-9</v>
      </c>
      <c r="D418" s="5">
        <f t="shared" si="47"/>
        <v>4291627.7881083582</v>
      </c>
      <c r="E418" s="5">
        <f t="shared" si="48"/>
        <v>488275.6733775051</v>
      </c>
      <c r="F418" s="15">
        <f t="shared" si="49"/>
        <v>42.800965989412298</v>
      </c>
      <c r="G418">
        <f t="shared" si="50"/>
        <v>65.506658003407836</v>
      </c>
      <c r="H418">
        <f t="shared" si="51"/>
        <v>-87.152106488657409</v>
      </c>
      <c r="I418" s="15">
        <f t="shared" si="52"/>
        <v>21.155517504162731</v>
      </c>
      <c r="J418" s="5">
        <f xml:space="preserve"> 'INB Plot'!$C$16*($H$2 - I418)</f>
        <v>13050508.584843667</v>
      </c>
      <c r="K418" s="5">
        <f xml:space="preserve"> 'INB Plot'!$C$17 + A418*'INB Plot'!$C$18</f>
        <v>6265000</v>
      </c>
      <c r="L418" s="5">
        <f t="shared" si="53"/>
        <v>6785508.5848436672</v>
      </c>
    </row>
    <row r="419" spans="1:12" x14ac:dyDescent="0.3">
      <c r="A419">
        <f>'INB Plot'!$C$28 + (ROW() - 52)*'INB Plot'!$C$29</f>
        <v>1960</v>
      </c>
      <c r="B419">
        <f t="shared" si="45"/>
        <v>7.1875762257094072E-8</v>
      </c>
      <c r="C419">
        <f t="shared" si="46"/>
        <v>8.159102498725141E-9</v>
      </c>
      <c r="D419" s="5">
        <f t="shared" si="47"/>
        <v>4290386.5148575986</v>
      </c>
      <c r="E419" s="5">
        <f t="shared" si="48"/>
        <v>487030.70735665481</v>
      </c>
      <c r="F419" s="15">
        <f t="shared" si="49"/>
        <v>42.704186919644648</v>
      </c>
      <c r="G419">
        <f t="shared" si="50"/>
        <v>65.603156306725396</v>
      </c>
      <c r="H419">
        <f t="shared" si="51"/>
        <v>-87.198801710538476</v>
      </c>
      <c r="I419" s="15">
        <f t="shared" si="52"/>
        <v>21.108541515831575</v>
      </c>
      <c r="J419" s="5">
        <f xml:space="preserve"> 'INB Plot'!$C$16*($H$2 - I419)</f>
        <v>13057554.98309334</v>
      </c>
      <c r="K419" s="5">
        <f xml:space="preserve"> 'INB Plot'!$C$17 + A419*'INB Plot'!$C$18</f>
        <v>6280000</v>
      </c>
      <c r="L419" s="5">
        <f t="shared" si="53"/>
        <v>6777554.9830933399</v>
      </c>
    </row>
    <row r="420" spans="1:12" x14ac:dyDescent="0.3">
      <c r="A420">
        <f>'INB Plot'!$C$28 + (ROW() - 52)*'INB Plot'!$C$29</f>
        <v>1965</v>
      </c>
      <c r="B420">
        <f t="shared" si="45"/>
        <v>7.1855073345295658E-8</v>
      </c>
      <c r="C420">
        <f t="shared" si="46"/>
        <v>8.1383519837232953E-9</v>
      </c>
      <c r="D420" s="5">
        <f t="shared" si="47"/>
        <v>4289151.5585190551</v>
      </c>
      <c r="E420" s="5">
        <f t="shared" si="48"/>
        <v>485792.07381810778</v>
      </c>
      <c r="F420" s="15">
        <f t="shared" si="49"/>
        <v>42.607844493048866</v>
      </c>
      <c r="G420">
        <f t="shared" si="50"/>
        <v>65.699218951788794</v>
      </c>
      <c r="H420">
        <f t="shared" si="51"/>
        <v>-87.245290406135126</v>
      </c>
      <c r="I420" s="15">
        <f t="shared" si="52"/>
        <v>21.06177303870254</v>
      </c>
      <c r="J420" s="5">
        <f xml:space="preserve"> 'INB Plot'!$C$16*($H$2 - I420)</f>
        <v>13064570.254662694</v>
      </c>
      <c r="K420" s="5">
        <f xml:space="preserve"> 'INB Plot'!$C$17 + A420*'INB Plot'!$C$18</f>
        <v>6295000</v>
      </c>
      <c r="L420" s="5">
        <f t="shared" si="53"/>
        <v>6769570.2546626944</v>
      </c>
    </row>
    <row r="421" spans="1:12" x14ac:dyDescent="0.3">
      <c r="A421">
        <f>'INB Plot'!$C$28 + (ROW() - 52)*'INB Plot'!$C$29</f>
        <v>1970</v>
      </c>
      <c r="B421">
        <f t="shared" si="45"/>
        <v>7.1834489453354103E-8</v>
      </c>
      <c r="C421">
        <f t="shared" si="46"/>
        <v>8.117706747843734E-9</v>
      </c>
      <c r="D421" s="5">
        <f t="shared" si="47"/>
        <v>4287922.8709944142</v>
      </c>
      <c r="E421" s="5">
        <f t="shared" si="48"/>
        <v>484559.72456945712</v>
      </c>
      <c r="F421" s="15">
        <f t="shared" si="49"/>
        <v>42.51193576147945</v>
      </c>
      <c r="G421">
        <f t="shared" si="50"/>
        <v>65.794848882234703</v>
      </c>
      <c r="H421">
        <f t="shared" si="51"/>
        <v>-87.291573938023333</v>
      </c>
      <c r="I421" s="15">
        <f t="shared" si="52"/>
        <v>21.015210705690819</v>
      </c>
      <c r="J421" s="5">
        <f xml:space="preserve"> 'INB Plot'!$C$16*($H$2 - I421)</f>
        <v>13071554.604614453</v>
      </c>
      <c r="K421" s="5">
        <f xml:space="preserve"> 'INB Plot'!$C$17 + A421*'INB Plot'!$C$18</f>
        <v>6310000</v>
      </c>
      <c r="L421" s="5">
        <f t="shared" si="53"/>
        <v>6761554.6046144534</v>
      </c>
    </row>
    <row r="422" spans="1:12" x14ac:dyDescent="0.3">
      <c r="A422">
        <f>'INB Plot'!$C$28 + (ROW() - 52)*'INB Plot'!$C$29</f>
        <v>1975</v>
      </c>
      <c r="B422">
        <f t="shared" si="45"/>
        <v>7.1814009783650203E-8</v>
      </c>
      <c r="C422">
        <f t="shared" si="46"/>
        <v>8.0971659919028345E-9</v>
      </c>
      <c r="D422" s="5">
        <f t="shared" si="47"/>
        <v>4286700.404672429</v>
      </c>
      <c r="E422" s="5">
        <f t="shared" si="48"/>
        <v>483333.61190607288</v>
      </c>
      <c r="F422" s="15">
        <f t="shared" si="49"/>
        <v>42.416457803269452</v>
      </c>
      <c r="G422">
        <f t="shared" si="50"/>
        <v>65.890049015240493</v>
      </c>
      <c r="H422">
        <f t="shared" si="51"/>
        <v>-87.337653656865086</v>
      </c>
      <c r="I422" s="15">
        <f t="shared" si="52"/>
        <v>20.968853161644859</v>
      </c>
      <c r="J422" s="5">
        <f xml:space="preserve"> 'INB Plot'!$C$16*($H$2 - I422)</f>
        <v>13078508.236221347</v>
      </c>
      <c r="K422" s="5">
        <f xml:space="preserve"> 'INB Plot'!$C$17 + A422*'INB Plot'!$C$18</f>
        <v>6325000</v>
      </c>
      <c r="L422" s="5">
        <f t="shared" si="53"/>
        <v>6753508.236221347</v>
      </c>
    </row>
    <row r="423" spans="1:12" x14ac:dyDescent="0.3">
      <c r="A423">
        <f>'INB Plot'!$C$28 + (ROW() - 52)*'INB Plot'!$C$29</f>
        <v>1980</v>
      </c>
      <c r="B423">
        <f t="shared" si="45"/>
        <v>7.1793633546621588E-8</v>
      </c>
      <c r="C423">
        <f t="shared" si="46"/>
        <v>8.0767289247854626E-9</v>
      </c>
      <c r="D423" s="5">
        <f t="shared" si="47"/>
        <v>4285484.1124227773</v>
      </c>
      <c r="E423" s="5">
        <f t="shared" si="48"/>
        <v>482113.68860494706</v>
      </c>
      <c r="F423" s="15">
        <f t="shared" si="49"/>
        <v>42.321407722933841</v>
      </c>
      <c r="G423">
        <f t="shared" si="50"/>
        <v>65.984822241820211</v>
      </c>
      <c r="H423">
        <f t="shared" si="51"/>
        <v>-87.38353090153737</v>
      </c>
      <c r="I423" s="15">
        <f t="shared" si="52"/>
        <v>20.922699063216683</v>
      </c>
      <c r="J423" s="5">
        <f xml:space="preserve"> 'INB Plot'!$C$16*($H$2 - I423)</f>
        <v>13085431.350985574</v>
      </c>
      <c r="K423" s="5">
        <f xml:space="preserve"> 'INB Plot'!$C$17 + A423*'INB Plot'!$C$18</f>
        <v>6340000</v>
      </c>
      <c r="L423" s="5">
        <f t="shared" si="53"/>
        <v>6745431.3509855736</v>
      </c>
    </row>
    <row r="424" spans="1:12" x14ac:dyDescent="0.3">
      <c r="A424">
        <f>'INB Plot'!$C$28 + (ROW() - 52)*'INB Plot'!$C$29</f>
        <v>1985</v>
      </c>
      <c r="B424">
        <f t="shared" si="45"/>
        <v>7.1773359960661129E-8</v>
      </c>
      <c r="C424">
        <f t="shared" si="46"/>
        <v>8.0563947633434031E-9</v>
      </c>
      <c r="D424" s="5">
        <f t="shared" si="47"/>
        <v>4284273.94759</v>
      </c>
      <c r="E424" s="5">
        <f t="shared" si="48"/>
        <v>480899.90791863034</v>
      </c>
      <c r="F424" s="15">
        <f t="shared" si="49"/>
        <v>42.226782650876942</v>
      </c>
      <c r="G424">
        <f t="shared" si="50"/>
        <v>66.079171427117672</v>
      </c>
      <c r="H424">
        <f t="shared" si="51"/>
        <v>-87.429206999259577</v>
      </c>
      <c r="I424" s="15">
        <f t="shared" si="52"/>
        <v>20.876747078735036</v>
      </c>
      <c r="J424" s="5">
        <f xml:space="preserve"> 'INB Plot'!$C$16*($H$2 - I424)</f>
        <v>13092324.148657821</v>
      </c>
      <c r="K424" s="5">
        <f xml:space="preserve"> 'INB Plot'!$C$17 + A424*'INB Plot'!$C$18</f>
        <v>6355000</v>
      </c>
      <c r="L424" s="5">
        <f t="shared" si="53"/>
        <v>6737324.1486578211</v>
      </c>
    </row>
    <row r="425" spans="1:12" x14ac:dyDescent="0.3">
      <c r="A425">
        <f>'INB Plot'!$C$28 + (ROW() - 52)*'INB Plot'!$C$29</f>
        <v>1990</v>
      </c>
      <c r="B425">
        <f t="shared" si="45"/>
        <v>7.1753188252017052E-8</v>
      </c>
      <c r="C425">
        <f t="shared" si="46"/>
        <v>8.0361627322953286E-9</v>
      </c>
      <c r="D425" s="5">
        <f t="shared" si="47"/>
        <v>4283069.863987539</v>
      </c>
      <c r="E425" s="5">
        <f t="shared" si="48"/>
        <v>479692.22356926167</v>
      </c>
      <c r="F425" s="15">
        <f t="shared" si="49"/>
        <v>42.132579743103733</v>
      </c>
      <c r="G425">
        <f t="shared" si="50"/>
        <v>66.173099410694988</v>
      </c>
      <c r="H425">
        <f t="shared" si="51"/>
        <v>-87.474683265719818</v>
      </c>
      <c r="I425" s="15">
        <f t="shared" si="52"/>
        <v>20.830995888078903</v>
      </c>
      <c r="J425" s="5">
        <f xml:space="preserve"> 'INB Plot'!$C$16*($H$2 - I425)</f>
        <v>13099186.82725624</v>
      </c>
      <c r="K425" s="5">
        <f xml:space="preserve"> 'INB Plot'!$C$17 + A425*'INB Plot'!$C$18</f>
        <v>6370000</v>
      </c>
      <c r="L425" s="5">
        <f t="shared" si="53"/>
        <v>6729186.82725624</v>
      </c>
    </row>
    <row r="426" spans="1:12" x14ac:dyDescent="0.3">
      <c r="A426">
        <f>'INB Plot'!$C$28 + (ROW() - 52)*'INB Plot'!$C$29</f>
        <v>1995</v>
      </c>
      <c r="B426">
        <f t="shared" si="45"/>
        <v>7.1733117654694501E-8</v>
      </c>
      <c r="C426">
        <f t="shared" si="46"/>
        <v>8.0160320641282563E-9</v>
      </c>
      <c r="D426" s="5">
        <f t="shared" si="47"/>
        <v>4281871.8158918573</v>
      </c>
      <c r="E426" s="5">
        <f t="shared" si="48"/>
        <v>478490.58974268538</v>
      </c>
      <c r="F426" s="15">
        <f t="shared" si="49"/>
        <v>42.038796180935037</v>
      </c>
      <c r="G426">
        <f t="shared" si="50"/>
        <v>66.266609006817703</v>
      </c>
      <c r="H426">
        <f t="shared" si="51"/>
        <v>-87.519961005199406</v>
      </c>
      <c r="I426" s="15">
        <f t="shared" si="52"/>
        <v>20.785444182553334</v>
      </c>
      <c r="J426" s="5">
        <f xml:space="preserve"> 'INB Plot'!$C$16*($H$2 - I426)</f>
        <v>13106019.583085075</v>
      </c>
      <c r="K426" s="5">
        <f xml:space="preserve"> 'INB Plot'!$C$17 + A426*'INB Plot'!$C$18</f>
        <v>6385000</v>
      </c>
      <c r="L426" s="5">
        <f t="shared" si="53"/>
        <v>6721019.583085075</v>
      </c>
    </row>
    <row r="427" spans="1:12" x14ac:dyDescent="0.3">
      <c r="A427">
        <f>'INB Plot'!$C$28 + (ROW() - 52)*'INB Plot'!$C$29</f>
        <v>2000</v>
      </c>
      <c r="B427">
        <f t="shared" si="45"/>
        <v>7.1713147410358563E-8</v>
      </c>
      <c r="C427">
        <f t="shared" si="46"/>
        <v>7.9960019990004994E-9</v>
      </c>
      <c r="D427" s="5">
        <f t="shared" si="47"/>
        <v>4280679.7580366535</v>
      </c>
      <c r="E427" s="5">
        <f t="shared" si="48"/>
        <v>477294.96108265867</v>
      </c>
      <c r="F427" s="15">
        <f t="shared" si="49"/>
        <v>41.94542917072647</v>
      </c>
      <c r="G427">
        <f t="shared" si="50"/>
        <v>66.359703004735366</v>
      </c>
      <c r="H427">
        <f t="shared" si="51"/>
        <v>-87.565041510695352</v>
      </c>
      <c r="I427" s="15">
        <f t="shared" si="52"/>
        <v>20.740090664766484</v>
      </c>
      <c r="J427" s="5">
        <f xml:space="preserve"> 'INB Plot'!$C$16*($H$2 - I427)</f>
        <v>13112822.610753104</v>
      </c>
      <c r="K427" s="5">
        <f xml:space="preserve"> 'INB Plot'!$C$17 + A427*'INB Plot'!$C$18</f>
        <v>6400000</v>
      </c>
      <c r="L427" s="5">
        <f t="shared" si="53"/>
        <v>6712822.6107531041</v>
      </c>
    </row>
    <row r="428" spans="1:12" x14ac:dyDescent="0.3">
      <c r="A428">
        <f>'INB Plot'!$C$28 + (ROW() - 52)*'INB Plot'!$C$29</f>
        <v>2005</v>
      </c>
      <c r="B428">
        <f t="shared" si="45"/>
        <v>7.1693276768238767E-8</v>
      </c>
      <c r="C428">
        <f t="shared" si="46"/>
        <v>7.9760717846460615E-9</v>
      </c>
      <c r="D428" s="5">
        <f t="shared" si="47"/>
        <v>4279493.6456071613</v>
      </c>
      <c r="E428" s="5">
        <f t="shared" si="48"/>
        <v>476105.29268514452</v>
      </c>
      <c r="F428" s="15">
        <f t="shared" si="49"/>
        <v>41.852475943591173</v>
      </c>
      <c r="G428">
        <f t="shared" si="50"/>
        <v>66.452384168959441</v>
      </c>
      <c r="H428">
        <f t="shared" si="51"/>
        <v>-87.609926064042014</v>
      </c>
      <c r="I428" s="15">
        <f t="shared" si="52"/>
        <v>20.6949340485086</v>
      </c>
      <c r="J428" s="5">
        <f xml:space="preserve"> 'INB Plot'!$C$16*($H$2 - I428)</f>
        <v>13119596.103191786</v>
      </c>
      <c r="K428" s="5">
        <f xml:space="preserve"> 'INB Plot'!$C$17 + A428*'INB Plot'!$C$18</f>
        <v>6415000</v>
      </c>
      <c r="L428" s="5">
        <f t="shared" si="53"/>
        <v>6704596.1031917855</v>
      </c>
    </row>
    <row r="429" spans="1:12" x14ac:dyDescent="0.3">
      <c r="A429">
        <f>'INB Plot'!$C$28 + (ROW() - 52)*'INB Plot'!$C$29</f>
        <v>2010</v>
      </c>
      <c r="B429">
        <f t="shared" si="45"/>
        <v>7.1673504985034981E-8</v>
      </c>
      <c r="C429">
        <f t="shared" si="46"/>
        <v>7.9562406762804578E-9</v>
      </c>
      <c r="D429" s="5">
        <f t="shared" si="47"/>
        <v>4278313.4342345325</v>
      </c>
      <c r="E429" s="5">
        <f t="shared" si="48"/>
        <v>474921.54009269021</v>
      </c>
      <c r="F429" s="15">
        <f t="shared" si="49"/>
        <v>41.759933755126184</v>
      </c>
      <c r="G429">
        <f t="shared" si="50"/>
        <v>66.544655239536496</v>
      </c>
      <c r="H429">
        <f t="shared" si="51"/>
        <v>-87.654615936030581</v>
      </c>
      <c r="I429" s="15">
        <f t="shared" si="52"/>
        <v>20.649973058632099</v>
      </c>
      <c r="J429" s="5">
        <f xml:space="preserve"> 'INB Plot'!$C$16*($H$2 - I429)</f>
        <v>13126340.251673261</v>
      </c>
      <c r="K429" s="5">
        <f xml:space="preserve"> 'INB Plot'!$C$17 + A429*'INB Plot'!$C$18</f>
        <v>6430000</v>
      </c>
      <c r="L429" s="5">
        <f t="shared" si="53"/>
        <v>6696340.2516732607</v>
      </c>
    </row>
    <row r="430" spans="1:12" x14ac:dyDescent="0.3">
      <c r="A430">
        <f>'INB Plot'!$C$28 + (ROW() - 52)*'INB Plot'!$C$29</f>
        <v>2015</v>
      </c>
      <c r="B430">
        <f t="shared" si="45"/>
        <v>7.1653831324824771E-8</v>
      </c>
      <c r="C430">
        <f t="shared" si="46"/>
        <v>7.9365079365079361E-9</v>
      </c>
      <c r="D430" s="5">
        <f t="shared" si="47"/>
        <v>4277139.0799903041</v>
      </c>
      <c r="E430" s="5">
        <f t="shared" si="48"/>
        <v>473743.65928888886</v>
      </c>
      <c r="F430" s="15">
        <f t="shared" si="49"/>
        <v>41.667799885142372</v>
      </c>
      <c r="G430">
        <f t="shared" si="50"/>
        <v>66.636518932318495</v>
      </c>
      <c r="H430">
        <f t="shared" si="51"/>
        <v>-87.699112386527162</v>
      </c>
      <c r="I430" s="15">
        <f t="shared" si="52"/>
        <v>20.605206430933706</v>
      </c>
      <c r="J430" s="5">
        <f xml:space="preserve"> 'INB Plot'!$C$16*($H$2 - I430)</f>
        <v>13133055.245828019</v>
      </c>
      <c r="K430" s="5">
        <f xml:space="preserve"> 'INB Plot'!$C$17 + A430*'INB Plot'!$C$18</f>
        <v>6445000</v>
      </c>
      <c r="L430" s="5">
        <f t="shared" si="53"/>
        <v>6688055.2458280195</v>
      </c>
    </row>
    <row r="431" spans="1:12" x14ac:dyDescent="0.3">
      <c r="A431">
        <f>'INB Plot'!$C$28 + (ROW() - 52)*'INB Plot'!$C$29</f>
        <v>2020</v>
      </c>
      <c r="B431">
        <f t="shared" si="45"/>
        <v>7.1634255058972038E-8</v>
      </c>
      <c r="C431">
        <f t="shared" si="46"/>
        <v>7.9168728352300837E-9</v>
      </c>
      <c r="D431" s="5">
        <f t="shared" si="47"/>
        <v>4275970.5393809481</v>
      </c>
      <c r="E431" s="5">
        <f t="shared" si="48"/>
        <v>472571.60669292428</v>
      </c>
      <c r="F431" s="15">
        <f t="shared" si="49"/>
        <v>41.576071637398123</v>
      </c>
      <c r="G431">
        <f t="shared" si="50"/>
        <v>66.72797793922922</v>
      </c>
      <c r="H431">
        <f t="shared" si="51"/>
        <v>-87.743416664589773</v>
      </c>
      <c r="I431" s="15">
        <f t="shared" si="52"/>
        <v>20.560632912037562</v>
      </c>
      <c r="J431" s="5">
        <f xml:space="preserve"> 'INB Plot'!$C$16*($H$2 - I431)</f>
        <v>13139741.273662442</v>
      </c>
      <c r="K431" s="5">
        <f xml:space="preserve"> 'INB Plot'!$C$17 + A431*'INB Plot'!$C$18</f>
        <v>6460000</v>
      </c>
      <c r="L431" s="5">
        <f t="shared" si="53"/>
        <v>6679741.2736624423</v>
      </c>
    </row>
    <row r="432" spans="1:12" x14ac:dyDescent="0.3">
      <c r="A432">
        <f>'INB Plot'!$C$28 + (ROW() - 52)*'INB Plot'!$C$29</f>
        <v>2025</v>
      </c>
      <c r="B432">
        <f t="shared" si="45"/>
        <v>7.1614775466037092E-8</v>
      </c>
      <c r="C432">
        <f t="shared" si="46"/>
        <v>7.8973346495557754E-9</v>
      </c>
      <c r="D432" s="5">
        <f t="shared" si="47"/>
        <v>4274807.7693425016</v>
      </c>
      <c r="E432" s="5">
        <f t="shared" si="48"/>
        <v>471405.33915419551</v>
      </c>
      <c r="F432" s="15">
        <f t="shared" si="49"/>
        <v>41.484746339336333</v>
      </c>
      <c r="G432">
        <f t="shared" si="50"/>
        <v>66.819034928527174</v>
      </c>
      <c r="H432">
        <f t="shared" si="51"/>
        <v>-87.78753000858319</v>
      </c>
      <c r="I432" s="15">
        <f t="shared" si="52"/>
        <v>20.516251259280324</v>
      </c>
      <c r="J432" s="5">
        <f xml:space="preserve"> 'INB Plot'!$C$16*($H$2 - I432)</f>
        <v>13146398.521576028</v>
      </c>
      <c r="K432" s="5">
        <f xml:space="preserve"> 'INB Plot'!$C$17 + A432*'INB Plot'!$C$18</f>
        <v>6475000</v>
      </c>
      <c r="L432" s="5">
        <f t="shared" si="53"/>
        <v>6671398.5215760283</v>
      </c>
    </row>
    <row r="433" spans="1:12" x14ac:dyDescent="0.3">
      <c r="A433">
        <f>'INB Plot'!$C$28 + (ROW() - 52)*'INB Plot'!$C$29</f>
        <v>2030</v>
      </c>
      <c r="B433">
        <f t="shared" si="45"/>
        <v>7.1595391831688021E-8</v>
      </c>
      <c r="C433">
        <f t="shared" si="46"/>
        <v>7.8778926637124567E-9</v>
      </c>
      <c r="D433" s="5">
        <f t="shared" si="47"/>
        <v>4273650.727235279</v>
      </c>
      <c r="E433" s="5">
        <f t="shared" si="48"/>
        <v>470244.81394702115</v>
      </c>
      <c r="F433" s="15">
        <f t="shared" si="49"/>
        <v>41.393821341824911</v>
      </c>
      <c r="G433">
        <f t="shared" si="50"/>
        <v>66.90969254506507</v>
      </c>
      <c r="H433">
        <f t="shared" si="51"/>
        <v>-87.831453646292744</v>
      </c>
      <c r="I433" s="15">
        <f t="shared" si="52"/>
        <v>20.472060240597244</v>
      </c>
      <c r="J433" s="5">
        <f xml:space="preserve"> 'INB Plot'!$C$16*($H$2 - I433)</f>
        <v>13153027.17437849</v>
      </c>
      <c r="K433" s="5">
        <f xml:space="preserve"> 'INB Plot'!$C$17 + A433*'INB Plot'!$C$18</f>
        <v>6490000</v>
      </c>
      <c r="L433" s="5">
        <f t="shared" si="53"/>
        <v>6663027.1743784901</v>
      </c>
    </row>
    <row r="434" spans="1:12" x14ac:dyDescent="0.3">
      <c r="A434">
        <f>'INB Plot'!$C$28 + (ROW() - 52)*'INB Plot'!$C$29</f>
        <v>2035</v>
      </c>
      <c r="B434">
        <f t="shared" si="45"/>
        <v>7.1576103448613406E-8</v>
      </c>
      <c r="C434">
        <f t="shared" si="46"/>
        <v>7.8585461689587426E-9</v>
      </c>
      <c r="D434" s="5">
        <f t="shared" si="47"/>
        <v>4272499.370838658</v>
      </c>
      <c r="E434" s="5">
        <f t="shared" si="48"/>
        <v>469089.98876542237</v>
      </c>
      <c r="F434" s="15">
        <f t="shared" si="49"/>
        <v>41.303294018900829</v>
      </c>
      <c r="G434">
        <f t="shared" si="50"/>
        <v>66.999953410545857</v>
      </c>
      <c r="H434">
        <f t="shared" si="51"/>
        <v>-87.875188795036451</v>
      </c>
      <c r="I434" s="15">
        <f t="shared" si="52"/>
        <v>20.428058634410235</v>
      </c>
      <c r="J434" s="5">
        <f xml:space="preserve"> 'INB Plot'!$C$16*($H$2 - I434)</f>
        <v>13159627.41530654</v>
      </c>
      <c r="K434" s="5">
        <f xml:space="preserve"> 'INB Plot'!$C$17 + A434*'INB Plot'!$C$18</f>
        <v>6505000</v>
      </c>
      <c r="L434" s="5">
        <f t="shared" si="53"/>
        <v>6654627.4153065402</v>
      </c>
    </row>
    <row r="435" spans="1:12" x14ac:dyDescent="0.3">
      <c r="A435">
        <f>'INB Plot'!$C$28 + (ROW() - 52)*'INB Plot'!$C$29</f>
        <v>2040</v>
      </c>
      <c r="B435">
        <f t="shared" si="45"/>
        <v>7.1556909616436219E-8</v>
      </c>
      <c r="C435">
        <f t="shared" si="46"/>
        <v>7.8392944634982859E-9</v>
      </c>
      <c r="D435" s="5">
        <f t="shared" si="47"/>
        <v>4271353.6583459415</v>
      </c>
      <c r="E435" s="5">
        <f t="shared" si="48"/>
        <v>467940.82171798142</v>
      </c>
      <c r="F435" s="15">
        <f t="shared" si="49"/>
        <v>41.213161767517278</v>
      </c>
      <c r="G435">
        <f t="shared" si="50"/>
        <v>67.08982012377561</v>
      </c>
      <c r="H435">
        <f t="shared" si="51"/>
        <v>-87.91873666177645</v>
      </c>
      <c r="I435" s="15">
        <f t="shared" si="52"/>
        <v>20.384245229516438</v>
      </c>
      <c r="J435" s="5">
        <f xml:space="preserve"> 'INB Plot'!$C$16*($H$2 - I435)</f>
        <v>13166199.42604061</v>
      </c>
      <c r="K435" s="5">
        <f xml:space="preserve"> 'INB Plot'!$C$17 + A435*'INB Plot'!$C$18</f>
        <v>6520000</v>
      </c>
      <c r="L435" s="5">
        <f t="shared" si="53"/>
        <v>6646199.4260406103</v>
      </c>
    </row>
    <row r="436" spans="1:12" x14ac:dyDescent="0.3">
      <c r="A436">
        <f>'INB Plot'!$C$28 + (ROW() - 52)*'INB Plot'!$C$29</f>
        <v>2045</v>
      </c>
      <c r="B436">
        <f t="shared" ref="B436:B499" si="54" xml:space="preserve"> ($B$9+A436)/(POWER($B$9,2)*($B$9 + 1)*A436)</f>
        <v>7.1537809641629083E-8</v>
      </c>
      <c r="C436">
        <f t="shared" ref="C436:C499" si="55" xml:space="preserve"> 1/(POWER($B$9,2)*(A436 + 1))</f>
        <v>7.8201368523949175E-9</v>
      </c>
      <c r="D436" s="5">
        <f t="shared" ref="D436:D499" si="56">B436*$E$8</f>
        <v>4270213.5483593019</v>
      </c>
      <c r="E436" s="5">
        <f t="shared" ref="E436:E499" si="57">C436*$E$8</f>
        <v>466797.27132277616</v>
      </c>
      <c r="F436" s="15">
        <f t="shared" ref="F436:F499" si="58" xml:space="preserve"> E436*SQRT($G$2/(2*PI()))*EXP(-POWER($F$2,2)/(2*$G$2))/D436</f>
        <v>41.123422007294337</v>
      </c>
      <c r="G436">
        <f t="shared" ref="G436:G499" si="59" xml:space="preserve"> -$F$2*NORMDIST(-$F$2/SQRT($G$2),0,1,1) + POWER($G$2,3/2)*EXP( -POWER($F$2,2)/(2*$G$2) ) / (D436*SQRT(2*PI()))</f>
        <v>67.179295260912909</v>
      </c>
      <c r="H436">
        <f t="shared" ref="H436:H499" si="60" xml:space="preserve"> $F$2*NORMDIST(-$F$2*SQRT(D436)/$G$2,0,1,1) - $G$2*EXP(-POWER($F$2,2)*D436/(2*POWER($G$2,2)))/(SQRT(2*PI()*D436))</f>
        <v>-87.96209844322803</v>
      </c>
      <c r="I436" s="15">
        <f t="shared" si="52"/>
        <v>20.340618824979217</v>
      </c>
      <c r="J436" s="5">
        <f xml:space="preserve"> 'INB Plot'!$C$16*($H$2 - I436)</f>
        <v>13172743.386721194</v>
      </c>
      <c r="K436" s="5">
        <f xml:space="preserve"> 'INB Plot'!$C$17 + A436*'INB Plot'!$C$18</f>
        <v>6535000</v>
      </c>
      <c r="L436" s="5">
        <f t="shared" si="53"/>
        <v>6637743.3867211938</v>
      </c>
    </row>
    <row r="437" spans="1:12" x14ac:dyDescent="0.3">
      <c r="A437">
        <f>'INB Plot'!$C$28 + (ROW() - 52)*'INB Plot'!$C$29</f>
        <v>2050</v>
      </c>
      <c r="B437">
        <f t="shared" si="54"/>
        <v>7.151880283743076E-8</v>
      </c>
      <c r="C437">
        <f t="shared" si="55"/>
        <v>7.8010726474890294E-9</v>
      </c>
      <c r="D437" s="5">
        <f t="shared" si="56"/>
        <v>4269078.9998847926</v>
      </c>
      <c r="E437" s="5">
        <f t="shared" si="57"/>
        <v>465659.29650238907</v>
      </c>
      <c r="F437" s="15">
        <f t="shared" si="58"/>
        <v>41.034072180272794</v>
      </c>
      <c r="G437">
        <f t="shared" si="59"/>
        <v>67.268381375714796</v>
      </c>
      <c r="H437">
        <f t="shared" si="60"/>
        <v>-88.005275325967261</v>
      </c>
      <c r="I437" s="15">
        <f t="shared" ref="I437:I500" si="61">F437+G437+H437</f>
        <v>20.297178230020336</v>
      </c>
      <c r="J437" s="5">
        <f xml:space="preserve"> 'INB Plot'!$C$16*($H$2 - I437)</f>
        <v>13179259.475965025</v>
      </c>
      <c r="K437" s="5">
        <f xml:space="preserve"> 'INB Plot'!$C$17 + A437*'INB Plot'!$C$18</f>
        <v>6550000</v>
      </c>
      <c r="L437" s="5">
        <f t="shared" ref="L437:L500" si="62" xml:space="preserve"> J437 - K437</f>
        <v>6629259.4759650249</v>
      </c>
    </row>
    <row r="438" spans="1:12" x14ac:dyDescent="0.3">
      <c r="A438">
        <f>'INB Plot'!$C$28 + (ROW() - 52)*'INB Plot'!$C$29</f>
        <v>2055</v>
      </c>
      <c r="B438">
        <f t="shared" si="54"/>
        <v>7.1499888523763831E-8</v>
      </c>
      <c r="C438">
        <f t="shared" si="55"/>
        <v>7.7821011673151747E-9</v>
      </c>
      <c r="D438" s="5">
        <f t="shared" si="56"/>
        <v>4267949.9723274345</v>
      </c>
      <c r="E438" s="5">
        <f t="shared" si="57"/>
        <v>464526.85657898831</v>
      </c>
      <c r="F438" s="15">
        <f t="shared" si="58"/>
        <v>40.945109750671129</v>
      </c>
      <c r="G438">
        <f t="shared" si="59"/>
        <v>67.357080999779953</v>
      </c>
      <c r="H438">
        <f t="shared" si="60"/>
        <v>-88.04826848653849</v>
      </c>
      <c r="I438" s="15">
        <f t="shared" si="61"/>
        <v>20.253922263912585</v>
      </c>
      <c r="J438" s="5">
        <f xml:space="preserve"> 'INB Plot'!$C$16*($H$2 - I438)</f>
        <v>13185747.870881189</v>
      </c>
      <c r="K438" s="5">
        <f xml:space="preserve"> 'INB Plot'!$C$17 + A438*'INB Plot'!$C$18</f>
        <v>6565000</v>
      </c>
      <c r="L438" s="5">
        <f t="shared" si="62"/>
        <v>6620747.8708811887</v>
      </c>
    </row>
    <row r="439" spans="1:12" x14ac:dyDescent="0.3">
      <c r="A439">
        <f>'INB Plot'!$C$28 + (ROW() - 52)*'INB Plot'!$C$29</f>
        <v>2060</v>
      </c>
      <c r="B439">
        <f t="shared" si="54"/>
        <v>7.1481066027153525E-8</v>
      </c>
      <c r="C439">
        <f t="shared" si="55"/>
        <v>7.763221737020863E-9</v>
      </c>
      <c r="D439" s="5">
        <f t="shared" si="56"/>
        <v>4266826.4254863728</v>
      </c>
      <c r="E439" s="5">
        <f t="shared" si="57"/>
        <v>463399.91126948077</v>
      </c>
      <c r="F439" s="15">
        <f t="shared" si="58"/>
        <v>40.856532204645823</v>
      </c>
      <c r="G439">
        <f t="shared" si="59"/>
        <v>67.445396642788694</v>
      </c>
      <c r="H439">
        <f t="shared" si="60"/>
        <v>-88.091079091559493</v>
      </c>
      <c r="I439" s="15">
        <f t="shared" si="61"/>
        <v>20.210849755875017</v>
      </c>
      <c r="J439" s="5">
        <f xml:space="preserve"> 'INB Plot'!$C$16*($H$2 - I439)</f>
        <v>13192208.747086823</v>
      </c>
      <c r="K439" s="5">
        <f xml:space="preserve"> 'INB Plot'!$C$17 + A439*'INB Plot'!$C$18</f>
        <v>6580000</v>
      </c>
      <c r="L439" s="5">
        <f t="shared" si="62"/>
        <v>6612208.747086823</v>
      </c>
    </row>
    <row r="440" spans="1:12" x14ac:dyDescent="0.3">
      <c r="A440">
        <f>'INB Plot'!$C$28 + (ROW() - 52)*'INB Plot'!$C$29</f>
        <v>2065</v>
      </c>
      <c r="B440">
        <f t="shared" si="54"/>
        <v>7.1462334680647872E-8</v>
      </c>
      <c r="C440">
        <f t="shared" si="55"/>
        <v>7.7444336882865442E-9</v>
      </c>
      <c r="D440" s="5">
        <f t="shared" si="56"/>
        <v>4265708.3195501119</v>
      </c>
      <c r="E440" s="5">
        <f t="shared" si="57"/>
        <v>462278.42068073573</v>
      </c>
      <c r="F440" s="15">
        <f t="shared" si="58"/>
        <v>40.768337050054491</v>
      </c>
      <c r="G440">
        <f t="shared" si="59"/>
        <v>67.53333079273898</v>
      </c>
      <c r="H440">
        <f t="shared" si="60"/>
        <v>-88.13370829782545</v>
      </c>
      <c r="I440" s="15">
        <f t="shared" si="61"/>
        <v>20.167959544968028</v>
      </c>
      <c r="J440" s="5">
        <f xml:space="preserve"> 'INB Plot'!$C$16*($H$2 - I440)</f>
        <v>13198642.278722871</v>
      </c>
      <c r="K440" s="5">
        <f xml:space="preserve"> 'INB Plot'!$C$17 + A440*'INB Plot'!$C$18</f>
        <v>6595000</v>
      </c>
      <c r="L440" s="5">
        <f t="shared" si="62"/>
        <v>6603642.2787228711</v>
      </c>
    </row>
    <row r="441" spans="1:12" x14ac:dyDescent="0.3">
      <c r="A441">
        <f>'INB Plot'!$C$28 + (ROW() - 52)*'INB Plot'!$C$29</f>
        <v>2070</v>
      </c>
      <c r="B441">
        <f t="shared" si="54"/>
        <v>7.1443693823738865E-8</v>
      </c>
      <c r="C441">
        <f t="shared" si="55"/>
        <v>7.7257363592467414E-9</v>
      </c>
      <c r="D441" s="5">
        <f t="shared" si="56"/>
        <v>4264595.6150918035</v>
      </c>
      <c r="E441" s="5">
        <f t="shared" si="57"/>
        <v>461162.34530487692</v>
      </c>
      <c r="F441" s="15">
        <f t="shared" si="58"/>
        <v>40.680521816222353</v>
      </c>
      <c r="G441">
        <f t="shared" si="59"/>
        <v>67.620885916180896</v>
      </c>
      <c r="H441">
        <f t="shared" si="60"/>
        <v>-88.176157252411627</v>
      </c>
      <c r="I441" s="15">
        <f t="shared" si="61"/>
        <v>20.125250479991621</v>
      </c>
      <c r="J441" s="5">
        <f xml:space="preserve"> 'INB Plot'!$C$16*($H$2 - I441)</f>
        <v>13205048.638469333</v>
      </c>
      <c r="K441" s="5">
        <f xml:space="preserve"> 'INB Plot'!$C$17 + A441*'INB Plot'!$C$18</f>
        <v>6610000</v>
      </c>
      <c r="L441" s="5">
        <f t="shared" si="62"/>
        <v>6595048.6384693328</v>
      </c>
    </row>
    <row r="442" spans="1:12" x14ac:dyDescent="0.3">
      <c r="A442">
        <f>'INB Plot'!$C$28 + (ROW() - 52)*'INB Plot'!$C$29</f>
        <v>2075</v>
      </c>
      <c r="B442">
        <f t="shared" si="54"/>
        <v>7.1425142802284837E-8</v>
      </c>
      <c r="C442">
        <f t="shared" si="55"/>
        <v>7.707129094412331E-9</v>
      </c>
      <c r="D442" s="5">
        <f t="shared" si="56"/>
        <v>4263488.2730646189</v>
      </c>
      <c r="E442" s="5">
        <f t="shared" si="57"/>
        <v>460051.64601464354</v>
      </c>
      <c r="F442" s="15">
        <f t="shared" si="58"/>
        <v>40.593084053711564</v>
      </c>
      <c r="G442">
        <f t="shared" si="59"/>
        <v>67.708064458446756</v>
      </c>
      <c r="H442">
        <f t="shared" si="60"/>
        <v>-88.218427092774391</v>
      </c>
      <c r="I442" s="15">
        <f t="shared" si="61"/>
        <v>20.08272141938393</v>
      </c>
      <c r="J442" s="5">
        <f xml:space="preserve"> 'INB Plot'!$C$16*($H$2 - I442)</f>
        <v>13211427.997560486</v>
      </c>
      <c r="K442" s="5">
        <f xml:space="preserve"> 'INB Plot'!$C$17 + A442*'INB Plot'!$C$18</f>
        <v>6625000</v>
      </c>
      <c r="L442" s="5">
        <f t="shared" si="62"/>
        <v>6586427.9975604862</v>
      </c>
    </row>
    <row r="443" spans="1:12" x14ac:dyDescent="0.3">
      <c r="A443">
        <f>'INB Plot'!$C$28 + (ROW() - 52)*'INB Plot'!$C$29</f>
        <v>2080</v>
      </c>
      <c r="B443">
        <f t="shared" si="54"/>
        <v>7.140668096843396E-8</v>
      </c>
      <c r="C443">
        <f t="shared" si="55"/>
        <v>7.6886112445939458E-9</v>
      </c>
      <c r="D443" s="5">
        <f t="shared" si="56"/>
        <v>4262386.2547971811</v>
      </c>
      <c r="E443" s="5">
        <f t="shared" si="57"/>
        <v>458946.2840588179</v>
      </c>
      <c r="F443" s="15">
        <f t="shared" si="58"/>
        <v>40.506021334093539</v>
      </c>
      <c r="G443">
        <f t="shared" si="59"/>
        <v>67.79486884387876</v>
      </c>
      <c r="H443">
        <f t="shared" si="60"/>
        <v>-88.260518946853267</v>
      </c>
      <c r="I443" s="15">
        <f t="shared" si="61"/>
        <v>20.040371231119025</v>
      </c>
      <c r="J443" s="5">
        <f xml:space="preserve"> 'INB Plot'!$C$16*($H$2 - I443)</f>
        <v>13217780.525800223</v>
      </c>
      <c r="K443" s="5">
        <f xml:space="preserve"> 'INB Plot'!$C$17 + A443*'INB Plot'!$C$18</f>
        <v>6640000</v>
      </c>
      <c r="L443" s="5">
        <f t="shared" si="62"/>
        <v>6577780.5258002225</v>
      </c>
    </row>
    <row r="444" spans="1:12" x14ac:dyDescent="0.3">
      <c r="A444">
        <f>'INB Plot'!$C$28 + (ROW() - 52)*'INB Plot'!$C$29</f>
        <v>2085</v>
      </c>
      <c r="B444">
        <f t="shared" si="54"/>
        <v>7.1388307680548786E-8</v>
      </c>
      <c r="C444">
        <f t="shared" si="55"/>
        <v>7.6701821668264629E-9</v>
      </c>
      <c r="D444" s="5">
        <f t="shared" si="56"/>
        <v>4261289.5219890587</v>
      </c>
      <c r="E444" s="5">
        <f t="shared" si="57"/>
        <v>457846.22105771815</v>
      </c>
      <c r="F444" s="15">
        <f t="shared" si="58"/>
        <v>40.419331249724202</v>
      </c>
      <c r="G444">
        <f t="shared" si="59"/>
        <v>67.881301476054205</v>
      </c>
      <c r="H444">
        <f t="shared" si="60"/>
        <v>-88.302433933167237</v>
      </c>
      <c r="I444" s="15">
        <f t="shared" si="61"/>
        <v>19.998198792611163</v>
      </c>
      <c r="J444" s="5">
        <f xml:space="preserve"> 'INB Plot'!$C$16*($H$2 - I444)</f>
        <v>13224106.391576402</v>
      </c>
      <c r="K444" s="5">
        <f xml:space="preserve"> 'INB Plot'!$C$17 + A444*'INB Plot'!$C$18</f>
        <v>6655000</v>
      </c>
      <c r="L444" s="5">
        <f t="shared" si="62"/>
        <v>6569106.3915764019</v>
      </c>
    </row>
    <row r="445" spans="1:12" x14ac:dyDescent="0.3">
      <c r="A445">
        <f>'INB Plot'!$C$28 + (ROW() - 52)*'INB Plot'!$C$29</f>
        <v>2090</v>
      </c>
      <c r="B445">
        <f t="shared" si="54"/>
        <v>7.1370022303131966E-8</v>
      </c>
      <c r="C445">
        <f t="shared" si="55"/>
        <v>7.651841224294596E-9</v>
      </c>
      <c r="D445" s="5">
        <f t="shared" si="56"/>
        <v>4260198.036706334</v>
      </c>
      <c r="E445" s="5">
        <f t="shared" si="57"/>
        <v>456751.41899875656</v>
      </c>
      <c r="F445" s="15">
        <f t="shared" si="58"/>
        <v>40.333011413522122</v>
      </c>
      <c r="G445">
        <f t="shared" si="59"/>
        <v>67.967364738006665</v>
      </c>
      <c r="H445">
        <f t="shared" si="60"/>
        <v>-88.344173160914806</v>
      </c>
      <c r="I445" s="15">
        <f t="shared" si="61"/>
        <v>19.956202990613974</v>
      </c>
      <c r="J445" s="5">
        <f xml:space="preserve"> 'INB Plot'!$C$16*($H$2 - I445)</f>
        <v>13230405.76187598</v>
      </c>
      <c r="K445" s="5">
        <f xml:space="preserve"> 'INB Plot'!$C$17 + A445*'INB Plot'!$C$18</f>
        <v>6670000</v>
      </c>
      <c r="L445" s="5">
        <f t="shared" si="62"/>
        <v>6560405.7618759796</v>
      </c>
    </row>
    <row r="446" spans="1:12" x14ac:dyDescent="0.3">
      <c r="A446">
        <f>'INB Plot'!$C$28 + (ROW() - 52)*'INB Plot'!$C$29</f>
        <v>2095</v>
      </c>
      <c r="B446">
        <f t="shared" si="54"/>
        <v>7.1351824206752946E-8</v>
      </c>
      <c r="C446">
        <f t="shared" si="55"/>
        <v>7.6335877862595424E-9</v>
      </c>
      <c r="D446" s="5">
        <f t="shared" si="56"/>
        <v>4259111.7613772275</v>
      </c>
      <c r="E446" s="5">
        <f t="shared" si="57"/>
        <v>455661.84023206111</v>
      </c>
      <c r="F446" s="15">
        <f t="shared" si="58"/>
        <v>40.247059458749469</v>
      </c>
      <c r="G446">
        <f t="shared" si="59"/>
        <v>68.053060992445353</v>
      </c>
      <c r="H446">
        <f t="shared" si="60"/>
        <v>-88.385737730068826</v>
      </c>
      <c r="I446" s="15">
        <f t="shared" si="61"/>
        <v>19.914382721126003</v>
      </c>
      <c r="J446" s="5">
        <f xml:space="preserve"> 'INB Plot'!$C$16*($H$2 - I446)</f>
        <v>13236678.802299175</v>
      </c>
      <c r="K446" s="5">
        <f xml:space="preserve"> 'INB Plot'!$C$17 + A446*'INB Plot'!$C$18</f>
        <v>6685000</v>
      </c>
      <c r="L446" s="5">
        <f t="shared" si="62"/>
        <v>6551678.8022991754</v>
      </c>
    </row>
    <row r="447" spans="1:12" x14ac:dyDescent="0.3">
      <c r="A447">
        <f>'INB Plot'!$C$28 + (ROW() - 52)*'INB Plot'!$C$29</f>
        <v>2100</v>
      </c>
      <c r="B447">
        <f t="shared" si="54"/>
        <v>7.1333712767975719E-8</v>
      </c>
      <c r="C447">
        <f t="shared" si="55"/>
        <v>7.6154212279866726E-9</v>
      </c>
      <c r="D447" s="5">
        <f t="shared" si="56"/>
        <v>4258030.6587877823</v>
      </c>
      <c r="E447" s="5">
        <f t="shared" si="57"/>
        <v>454577.44746615895</v>
      </c>
      <c r="F447" s="15">
        <f t="shared" si="58"/>
        <v>40.161473038795791</v>
      </c>
      <c r="G447">
        <f t="shared" si="59"/>
        <v>68.13839258197163</v>
      </c>
      <c r="H447">
        <f t="shared" si="60"/>
        <v>-88.42712873147309</v>
      </c>
      <c r="I447" s="15">
        <f t="shared" si="61"/>
        <v>19.87273688929433</v>
      </c>
      <c r="J447" s="5">
        <f xml:space="preserve"> 'INB Plot'!$C$16*($H$2 - I447)</f>
        <v>13242925.677073926</v>
      </c>
      <c r="K447" s="5">
        <f xml:space="preserve"> 'INB Plot'!$C$17 + A447*'INB Plot'!$C$18</f>
        <v>6700000</v>
      </c>
      <c r="L447" s="5">
        <f t="shared" si="62"/>
        <v>6542925.6770739257</v>
      </c>
    </row>
    <row r="448" spans="1:12" x14ac:dyDescent="0.3">
      <c r="A448">
        <f>'INB Plot'!$C$28 + (ROW() - 52)*'INB Plot'!$C$29</f>
        <v>2105</v>
      </c>
      <c r="B448">
        <f t="shared" si="54"/>
        <v>7.1315687369287695E-8</v>
      </c>
      <c r="C448">
        <f t="shared" si="55"/>
        <v>7.5973409306742638E-9</v>
      </c>
      <c r="D448" s="5">
        <f t="shared" si="56"/>
        <v>4256954.6920776218</v>
      </c>
      <c r="E448" s="5">
        <f t="shared" si="57"/>
        <v>453498.20376372267</v>
      </c>
      <c r="F448" s="15">
        <f t="shared" si="58"/>
        <v>40.076249826964542</v>
      </c>
      <c r="G448">
        <f t="shared" si="59"/>
        <v>68.223361829291832</v>
      </c>
      <c r="H448">
        <f t="shared" si="60"/>
        <v>-88.468347246936219</v>
      </c>
      <c r="I448" s="15">
        <f t="shared" si="61"/>
        <v>19.831264409320156</v>
      </c>
      <c r="J448" s="5">
        <f xml:space="preserve"> 'INB Plot'!$C$16*($H$2 - I448)</f>
        <v>13249146.549070053</v>
      </c>
      <c r="K448" s="5">
        <f xml:space="preserve"> 'INB Plot'!$C$17 + A448*'INB Plot'!$C$18</f>
        <v>6715000</v>
      </c>
      <c r="L448" s="5">
        <f t="shared" si="62"/>
        <v>6534146.5490700528</v>
      </c>
    </row>
    <row r="449" spans="1:12" x14ac:dyDescent="0.3">
      <c r="A449">
        <f>'INB Plot'!$C$28 + (ROW() - 52)*'INB Plot'!$C$29</f>
        <v>2110</v>
      </c>
      <c r="B449">
        <f t="shared" si="54"/>
        <v>7.1297747399029469E-8</v>
      </c>
      <c r="C449">
        <f t="shared" si="55"/>
        <v>7.5793462813832307E-9</v>
      </c>
      <c r="D449" s="5">
        <f t="shared" si="56"/>
        <v>4255883.824735756</v>
      </c>
      <c r="E449" s="5">
        <f t="shared" si="57"/>
        <v>452424.07253737567</v>
      </c>
      <c r="F449" s="15">
        <f t="shared" si="58"/>
        <v>39.991387516262265</v>
      </c>
      <c r="G449">
        <f t="shared" si="59"/>
        <v>68.307971037428501</v>
      </c>
      <c r="H449">
        <f t="shared" si="60"/>
        <v>-88.509394349323657</v>
      </c>
      <c r="I449" s="15">
        <f t="shared" si="61"/>
        <v>19.789964204367109</v>
      </c>
      <c r="J449" s="5">
        <f xml:space="preserve"> 'INB Plot'!$C$16*($H$2 - I449)</f>
        <v>13255341.579813009</v>
      </c>
      <c r="K449" s="5">
        <f xml:space="preserve"> 'INB Plot'!$C$17 + A449*'INB Plot'!$C$18</f>
        <v>6730000</v>
      </c>
      <c r="L449" s="5">
        <f t="shared" si="62"/>
        <v>6525341.5798130091</v>
      </c>
    </row>
    <row r="450" spans="1:12" x14ac:dyDescent="0.3">
      <c r="A450">
        <f>'INB Plot'!$C$28 + (ROW() - 52)*'INB Plot'!$C$29</f>
        <v>2115</v>
      </c>
      <c r="B450">
        <f t="shared" si="54"/>
        <v>7.1279892251325666E-8</v>
      </c>
      <c r="C450">
        <f t="shared" si="55"/>
        <v>7.5614366729678642E-9</v>
      </c>
      <c r="D450" s="5">
        <f t="shared" si="56"/>
        <v>4254818.020596453</v>
      </c>
      <c r="E450" s="5">
        <f t="shared" si="57"/>
        <v>451355.0175455577</v>
      </c>
      <c r="F450" s="15">
        <f t="shared" si="58"/>
        <v>39.906883819190483</v>
      </c>
      <c r="G450">
        <f t="shared" si="59"/>
        <v>68.392222489928201</v>
      </c>
      <c r="H450">
        <f t="shared" si="60"/>
        <v>-88.55027110265101</v>
      </c>
      <c r="I450" s="15">
        <f t="shared" si="61"/>
        <v>19.748835206467675</v>
      </c>
      <c r="J450" s="5">
        <f xml:space="preserve"> 'INB Plot'!$C$16*($H$2 - I450)</f>
        <v>13261510.929497926</v>
      </c>
      <c r="K450" s="5">
        <f xml:space="preserve"> 'INB Plot'!$C$17 + A450*'INB Plot'!$C$18</f>
        <v>6745000</v>
      </c>
      <c r="L450" s="5">
        <f t="shared" si="62"/>
        <v>6516510.9294979256</v>
      </c>
    </row>
    <row r="451" spans="1:12" x14ac:dyDescent="0.3">
      <c r="A451">
        <f>'INB Plot'!$C$28 + (ROW() - 52)*'INB Plot'!$C$29</f>
        <v>2120</v>
      </c>
      <c r="B451">
        <f t="shared" si="54"/>
        <v>7.126212132601669E-8</v>
      </c>
      <c r="C451">
        <f t="shared" si="55"/>
        <v>7.5436115040075443E-9</v>
      </c>
      <c r="D451" s="5">
        <f t="shared" si="56"/>
        <v>4253757.2438351652</v>
      </c>
      <c r="E451" s="5">
        <f t="shared" si="57"/>
        <v>450291.00288844889</v>
      </c>
      <c r="F451" s="15">
        <f t="shared" si="58"/>
        <v>39.822736467540281</v>
      </c>
      <c r="G451">
        <f t="shared" si="59"/>
        <v>68.476118451067123</v>
      </c>
      <c r="H451">
        <f t="shared" si="60"/>
        <v>-88.590978562173859</v>
      </c>
      <c r="I451" s="15">
        <f t="shared" si="61"/>
        <v>19.707876356433545</v>
      </c>
      <c r="J451" s="5">
        <f xml:space="preserve"> 'INB Plot'!$C$16*($H$2 - I451)</f>
        <v>13267654.757003045</v>
      </c>
      <c r="K451" s="5">
        <f xml:space="preserve"> 'INB Plot'!$C$17 + A451*'INB Plot'!$C$18</f>
        <v>6760000</v>
      </c>
      <c r="L451" s="5">
        <f t="shared" si="62"/>
        <v>6507654.7570030447</v>
      </c>
    </row>
    <row r="452" spans="1:12" x14ac:dyDescent="0.3">
      <c r="A452">
        <f>'INB Plot'!$C$28 + (ROW() - 52)*'INB Plot'!$C$29</f>
        <v>2125</v>
      </c>
      <c r="B452">
        <f t="shared" si="54"/>
        <v>7.1244434028591516E-8</v>
      </c>
      <c r="C452">
        <f t="shared" si="55"/>
        <v>7.5258701787394174E-9</v>
      </c>
      <c r="D452" s="5">
        <f t="shared" si="56"/>
        <v>4252701.4589645183</v>
      </c>
      <c r="E452" s="5">
        <f t="shared" si="57"/>
        <v>449231.99300395109</v>
      </c>
      <c r="F452" s="15">
        <f t="shared" si="58"/>
        <v>39.738943212189376</v>
      </c>
      <c r="G452">
        <f t="shared" si="59"/>
        <v>68.559661166053957</v>
      </c>
      <c r="H452">
        <f t="shared" si="60"/>
        <v>-88.631517774477487</v>
      </c>
      <c r="I452" s="15">
        <f t="shared" si="61"/>
        <v>19.667086603765853</v>
      </c>
      <c r="J452" s="5">
        <f xml:space="preserve"> 'INB Plot'!$C$16*($H$2 - I452)</f>
        <v>13273773.219903199</v>
      </c>
      <c r="K452" s="5">
        <f xml:space="preserve"> 'INB Plot'!$C$17 + A452*'INB Plot'!$C$18</f>
        <v>6775000</v>
      </c>
      <c r="L452" s="5">
        <f t="shared" si="62"/>
        <v>6498773.219903199</v>
      </c>
    </row>
    <row r="453" spans="1:12" x14ac:dyDescent="0.3">
      <c r="A453">
        <f>'INB Plot'!$C$28 + (ROW() - 52)*'INB Plot'!$C$29</f>
        <v>2130</v>
      </c>
      <c r="B453">
        <f t="shared" si="54"/>
        <v>7.1226829770121398E-8</v>
      </c>
      <c r="C453">
        <f t="shared" si="55"/>
        <v>7.508212106992022E-9</v>
      </c>
      <c r="D453" s="5">
        <f t="shared" si="56"/>
        <v>4251650.6308303541</v>
      </c>
      <c r="E453" s="5">
        <f t="shared" si="57"/>
        <v>448177.95266372594</v>
      </c>
      <c r="F453" s="15">
        <f t="shared" si="58"/>
        <v>39.655501822901812</v>
      </c>
      <c r="G453">
        <f t="shared" si="59"/>
        <v>68.642852861229812</v>
      </c>
      <c r="H453">
        <f t="shared" si="60"/>
        <v>-88.671889777566179</v>
      </c>
      <c r="I453" s="15">
        <f t="shared" si="61"/>
        <v>19.626464906565445</v>
      </c>
      <c r="J453" s="5">
        <f xml:space="preserve"> 'INB Plot'!$C$16*($H$2 - I453)</f>
        <v>13279866.474483259</v>
      </c>
      <c r="K453" s="5">
        <f xml:space="preserve"> 'INB Plot'!$C$17 + A453*'INB Plot'!$C$18</f>
        <v>6790000</v>
      </c>
      <c r="L453" s="5">
        <f t="shared" si="62"/>
        <v>6489866.474483259</v>
      </c>
    </row>
    <row r="454" spans="1:12" x14ac:dyDescent="0.3">
      <c r="A454">
        <f>'INB Plot'!$C$28 + (ROW() - 52)*'INB Plot'!$C$29</f>
        <v>2135</v>
      </c>
      <c r="B454">
        <f t="shared" si="54"/>
        <v>7.1209307967194458E-8</v>
      </c>
      <c r="C454">
        <f t="shared" si="55"/>
        <v>7.4906367041198498E-9</v>
      </c>
      <c r="D454" s="5">
        <f t="shared" si="56"/>
        <v>4250604.7246078243</v>
      </c>
      <c r="E454" s="5">
        <f t="shared" si="57"/>
        <v>447128.84696928837</v>
      </c>
      <c r="F454" s="15">
        <f t="shared" si="58"/>
        <v>39.572410088130155</v>
      </c>
      <c r="G454">
        <f t="shared" si="59"/>
        <v>68.725695744266659</v>
      </c>
      <c r="H454">
        <f t="shared" si="60"/>
        <v>-88.712095600949027</v>
      </c>
      <c r="I454" s="15">
        <f t="shared" si="61"/>
        <v>19.586010231447787</v>
      </c>
      <c r="J454" s="5">
        <f xml:space="preserve"> 'INB Plot'!$C$16*($H$2 - I454)</f>
        <v>13285934.675750908</v>
      </c>
      <c r="K454" s="5">
        <f xml:space="preserve"> 'INB Plot'!$C$17 + A454*'INB Plot'!$C$18</f>
        <v>6805000</v>
      </c>
      <c r="L454" s="5">
        <f t="shared" si="62"/>
        <v>6480934.6757509075</v>
      </c>
    </row>
    <row r="455" spans="1:12" x14ac:dyDescent="0.3">
      <c r="A455">
        <f>'INB Plot'!$C$28 + (ROW() - 52)*'INB Plot'!$C$29</f>
        <v>2140</v>
      </c>
      <c r="B455">
        <f t="shared" si="54"/>
        <v>7.119186804185128E-8</v>
      </c>
      <c r="C455">
        <f t="shared" si="55"/>
        <v>7.4731433909388133E-9</v>
      </c>
      <c r="D455" s="5">
        <f t="shared" si="56"/>
        <v>4249563.7057975493</v>
      </c>
      <c r="E455" s="5">
        <f t="shared" si="57"/>
        <v>446084.64134815504</v>
      </c>
      <c r="F455" s="15">
        <f t="shared" si="58"/>
        <v>39.489665814820142</v>
      </c>
      <c r="G455">
        <f t="shared" si="59"/>
        <v>68.808192004361899</v>
      </c>
      <c r="H455">
        <f t="shared" si="60"/>
        <v>-88.752136265728325</v>
      </c>
      <c r="I455" s="15">
        <f t="shared" si="61"/>
        <v>19.545721553453717</v>
      </c>
      <c r="J455" s="5">
        <f xml:space="preserve"> 'INB Plot'!$C$16*($H$2 - I455)</f>
        <v>13291977.977450019</v>
      </c>
      <c r="K455" s="5">
        <f xml:space="preserve"> 'INB Plot'!$C$17 + A455*'INB Plot'!$C$18</f>
        <v>6820000</v>
      </c>
      <c r="L455" s="5">
        <f t="shared" si="62"/>
        <v>6471977.9774500187</v>
      </c>
    </row>
    <row r="456" spans="1:12" x14ac:dyDescent="0.3">
      <c r="A456">
        <f>'INB Plot'!$C$28 + (ROW() - 52)*'INB Plot'!$C$29</f>
        <v>2145</v>
      </c>
      <c r="B456">
        <f t="shared" si="54"/>
        <v>7.1174509421521373E-8</v>
      </c>
      <c r="C456">
        <f t="shared" si="55"/>
        <v>7.4557315936626281E-9</v>
      </c>
      <c r="D456" s="5">
        <f t="shared" si="56"/>
        <v>4248527.5402218224</v>
      </c>
      <c r="E456" s="5">
        <f t="shared" si="57"/>
        <v>445045.3015500466</v>
      </c>
      <c r="F456" s="15">
        <f t="shared" si="58"/>
        <v>39.407266828217814</v>
      </c>
      <c r="G456">
        <f t="shared" si="59"/>
        <v>68.890343812431638</v>
      </c>
      <c r="H456">
        <f t="shared" si="60"/>
        <v>-88.792012784683578</v>
      </c>
      <c r="I456" s="15">
        <f t="shared" si="61"/>
        <v>19.505597855965874</v>
      </c>
      <c r="J456" s="5">
        <f xml:space="preserve"> 'INB Plot'!$C$16*($H$2 - I456)</f>
        <v>13297996.532073194</v>
      </c>
      <c r="K456" s="5">
        <f xml:space="preserve"> 'INB Plot'!$C$17 + A456*'INB Plot'!$C$18</f>
        <v>6835000</v>
      </c>
      <c r="L456" s="5">
        <f t="shared" si="62"/>
        <v>6462996.5320731942</v>
      </c>
    </row>
    <row r="457" spans="1:12" x14ac:dyDescent="0.3">
      <c r="A457">
        <f>'INB Plot'!$C$28 + (ROW() - 52)*'INB Plot'!$C$29</f>
        <v>2150</v>
      </c>
      <c r="B457">
        <f t="shared" si="54"/>
        <v>7.1157231538960431E-8</v>
      </c>
      <c r="C457">
        <f t="shared" si="55"/>
        <v>7.4384007438400742E-9</v>
      </c>
      <c r="D457" s="5">
        <f t="shared" si="56"/>
        <v>4247496.1940208646</v>
      </c>
      <c r="E457" s="5">
        <f t="shared" si="57"/>
        <v>444010.79364314274</v>
      </c>
      <c r="F457" s="15">
        <f t="shared" si="58"/>
        <v>39.325210971679077</v>
      </c>
      <c r="G457">
        <f t="shared" si="59"/>
        <v>68.972153321301221</v>
      </c>
      <c r="H457">
        <f t="shared" si="60"/>
        <v>-88.831726162356233</v>
      </c>
      <c r="I457" s="15">
        <f t="shared" si="61"/>
        <v>19.465638130624058</v>
      </c>
      <c r="J457" s="5">
        <f xml:space="preserve"> 'INB Plot'!$C$16*($H$2 - I457)</f>
        <v>13303990.490874467</v>
      </c>
      <c r="K457" s="5">
        <f xml:space="preserve"> 'INB Plot'!$C$17 + A457*'INB Plot'!$C$18</f>
        <v>6850000</v>
      </c>
      <c r="L457" s="5">
        <f t="shared" si="62"/>
        <v>6453990.4908744674</v>
      </c>
    </row>
    <row r="458" spans="1:12" x14ac:dyDescent="0.3">
      <c r="A458">
        <f>'INB Plot'!$C$28 + (ROW() - 52)*'INB Plot'!$C$29</f>
        <v>2155</v>
      </c>
      <c r="B458">
        <f t="shared" si="54"/>
        <v>7.1140033832188643E-8</v>
      </c>
      <c r="C458">
        <f t="shared" si="55"/>
        <v>7.4211502782931353E-9</v>
      </c>
      <c r="D458" s="5">
        <f t="shared" si="56"/>
        <v>4246469.6336491471</v>
      </c>
      <c r="E458" s="5">
        <f t="shared" si="57"/>
        <v>442981.08401038958</v>
      </c>
      <c r="F458" s="15">
        <f t="shared" si="58"/>
        <v>39.243496106481501</v>
      </c>
      <c r="G458">
        <f t="shared" si="59"/>
        <v>69.05362266589259</v>
      </c>
      <c r="H458">
        <f t="shared" si="60"/>
        <v>-88.871277395132836</v>
      </c>
      <c r="I458" s="15">
        <f t="shared" si="61"/>
        <v>19.425841377241255</v>
      </c>
      <c r="J458" s="5">
        <f xml:space="preserve"> 'INB Plot'!$C$16*($H$2 - I458)</f>
        <v>13309960.003881888</v>
      </c>
      <c r="K458" s="5">
        <f xml:space="preserve"> 'INB Plot'!$C$17 + A458*'INB Plot'!$C$18</f>
        <v>6865000</v>
      </c>
      <c r="L458" s="5">
        <f t="shared" si="62"/>
        <v>6444960.0038818885</v>
      </c>
    </row>
    <row r="459" spans="1:12" x14ac:dyDescent="0.3">
      <c r="A459">
        <f>'INB Plot'!$C$28 + (ROW() - 52)*'INB Plot'!$C$29</f>
        <v>2160</v>
      </c>
      <c r="B459">
        <f t="shared" si="54"/>
        <v>7.1122915744429693E-8</v>
      </c>
      <c r="C459">
        <f t="shared" si="55"/>
        <v>7.4039796390559925E-9</v>
      </c>
      <c r="D459" s="5">
        <f t="shared" si="56"/>
        <v>4245447.8258717433</v>
      </c>
      <c r="E459" s="5">
        <f t="shared" si="57"/>
        <v>441956.13934585842</v>
      </c>
      <c r="F459" s="15">
        <f t="shared" si="58"/>
        <v>39.162120111638707</v>
      </c>
      <c r="G459">
        <f t="shared" si="59"/>
        <v>69.134753963411015</v>
      </c>
      <c r="H459">
        <f t="shared" si="60"/>
        <v>-88.910667471327571</v>
      </c>
      <c r="I459" s="15">
        <f t="shared" si="61"/>
        <v>19.386206603722144</v>
      </c>
      <c r="J459" s="5">
        <f xml:space="preserve"> 'INB Plot'!$C$16*($H$2 - I459)</f>
        <v>13315905.219909754</v>
      </c>
      <c r="K459" s="5">
        <f xml:space="preserve"> 'INB Plot'!$C$17 + A459*'INB Plot'!$C$18</f>
        <v>6880000</v>
      </c>
      <c r="L459" s="5">
        <f t="shared" si="62"/>
        <v>6435905.2199097537</v>
      </c>
    </row>
    <row r="460" spans="1:12" x14ac:dyDescent="0.3">
      <c r="A460">
        <f>'INB Plot'!$C$28 + (ROW() - 52)*'INB Plot'!$C$29</f>
        <v>2165</v>
      </c>
      <c r="B460">
        <f t="shared" si="54"/>
        <v>7.1105876724050674E-8</v>
      </c>
      <c r="C460">
        <f t="shared" si="55"/>
        <v>7.3868882733148658E-9</v>
      </c>
      <c r="D460" s="5">
        <f t="shared" si="56"/>
        <v>4244430.7377607459</v>
      </c>
      <c r="E460" s="5">
        <f t="shared" si="57"/>
        <v>440935.92665115418</v>
      </c>
      <c r="F460" s="15">
        <f t="shared" si="58"/>
        <v>39.081080883716787</v>
      </c>
      <c r="G460">
        <f t="shared" si="59"/>
        <v>69.215549313527788</v>
      </c>
      <c r="H460">
        <f t="shared" si="60"/>
        <v>-88.949897371263603</v>
      </c>
      <c r="I460" s="15">
        <f t="shared" si="61"/>
        <v>19.346732825980979</v>
      </c>
      <c r="J460" s="5">
        <f xml:space="preserve"> 'INB Plot'!$C$16*($H$2 - I460)</f>
        <v>13321826.286570929</v>
      </c>
      <c r="K460" s="5">
        <f xml:space="preserve"> 'INB Plot'!$C$17 + A460*'INB Plot'!$C$18</f>
        <v>6895000</v>
      </c>
      <c r="L460" s="5">
        <f t="shared" si="62"/>
        <v>6426826.286570929</v>
      </c>
    </row>
    <row r="461" spans="1:12" x14ac:dyDescent="0.3">
      <c r="A461">
        <f>'INB Plot'!$C$28 + (ROW() - 52)*'INB Plot'!$C$29</f>
        <v>2170</v>
      </c>
      <c r="B461">
        <f t="shared" si="54"/>
        <v>7.1088916224502915E-8</v>
      </c>
      <c r="C461">
        <f t="shared" si="55"/>
        <v>7.3698756333486872E-9</v>
      </c>
      <c r="D461" s="5">
        <f t="shared" si="56"/>
        <v>4243418.3366917362</v>
      </c>
      <c r="E461" s="5">
        <f t="shared" si="57"/>
        <v>439920.4132318747</v>
      </c>
      <c r="F461" s="15">
        <f t="shared" si="58"/>
        <v>39.000376336653147</v>
      </c>
      <c r="G461">
        <f t="shared" si="59"/>
        <v>69.296010798561326</v>
      </c>
      <c r="H461">
        <f t="shared" si="60"/>
        <v>-88.988968067352914</v>
      </c>
      <c r="I461" s="15">
        <f t="shared" si="61"/>
        <v>19.307419067861559</v>
      </c>
      <c r="J461" s="5">
        <f xml:space="preserve"> 'INB Plot'!$C$16*($H$2 - I461)</f>
        <v>13327723.350288842</v>
      </c>
      <c r="K461" s="5">
        <f xml:space="preserve"> 'INB Plot'!$C$17 + A461*'INB Plot'!$C$18</f>
        <v>6910000</v>
      </c>
      <c r="L461" s="5">
        <f t="shared" si="62"/>
        <v>6417723.3502888419</v>
      </c>
    </row>
    <row r="462" spans="1:12" x14ac:dyDescent="0.3">
      <c r="A462">
        <f>'INB Plot'!$C$28 + (ROW() - 52)*'INB Plot'!$C$29</f>
        <v>2175</v>
      </c>
      <c r="B462">
        <f t="shared" si="54"/>
        <v>7.1072033704263403E-8</v>
      </c>
      <c r="C462">
        <f t="shared" si="55"/>
        <v>7.3529411764705886E-9</v>
      </c>
      <c r="D462" s="5">
        <f t="shared" si="56"/>
        <v>4242410.5903402846</v>
      </c>
      <c r="E462" s="5">
        <f t="shared" si="57"/>
        <v>438909.56669411768</v>
      </c>
      <c r="F462" s="15">
        <f t="shared" si="58"/>
        <v>38.920004401577629</v>
      </c>
      <c r="G462">
        <f t="shared" si="59"/>
        <v>69.376140483656684</v>
      </c>
      <c r="H462">
        <f t="shared" si="60"/>
        <v>-89.027880524175941</v>
      </c>
      <c r="I462" s="15">
        <f t="shared" si="61"/>
        <v>19.268264361058371</v>
      </c>
      <c r="J462" s="5">
        <f xml:space="preserve"> 'INB Plot'!$C$16*($H$2 - I462)</f>
        <v>13333596.55630932</v>
      </c>
      <c r="K462" s="5">
        <f xml:space="preserve"> 'INB Plot'!$C$17 + A462*'INB Plot'!$C$18</f>
        <v>6925000</v>
      </c>
      <c r="L462" s="5">
        <f t="shared" si="62"/>
        <v>6408596.55630932</v>
      </c>
    </row>
    <row r="463" spans="1:12" x14ac:dyDescent="0.3">
      <c r="A463">
        <f>'INB Plot'!$C$28 + (ROW() - 52)*'INB Plot'!$C$29</f>
        <v>2180</v>
      </c>
      <c r="B463">
        <f t="shared" si="54"/>
        <v>7.1055228626777292E-8</v>
      </c>
      <c r="C463">
        <f t="shared" si="55"/>
        <v>7.3360843649701972E-9</v>
      </c>
      <c r="D463" s="5">
        <f t="shared" si="56"/>
        <v>4241407.4666785188</v>
      </c>
      <c r="E463" s="5">
        <f t="shared" si="57"/>
        <v>437903.3549410362</v>
      </c>
      <c r="F463" s="15">
        <f t="shared" si="58"/>
        <v>38.839963026635672</v>
      </c>
      <c r="G463">
        <f t="shared" si="59"/>
        <v>69.455940416961425</v>
      </c>
      <c r="H463">
        <f t="shared" si="60"/>
        <v>-89.066635698560447</v>
      </c>
      <c r="I463" s="15">
        <f t="shared" si="61"/>
        <v>19.229267745036651</v>
      </c>
      <c r="J463" s="5">
        <f xml:space="preserve"> 'INB Plot'!$C$16*($H$2 - I463)</f>
        <v>13339446.048712578</v>
      </c>
      <c r="K463" s="5">
        <f xml:space="preserve"> 'INB Plot'!$C$17 + A463*'INB Plot'!$C$18</f>
        <v>6940000</v>
      </c>
      <c r="L463" s="5">
        <f t="shared" si="62"/>
        <v>6399446.0487125777</v>
      </c>
    </row>
    <row r="464" spans="1:12" x14ac:dyDescent="0.3">
      <c r="A464">
        <f>'INB Plot'!$C$28 + (ROW() - 52)*'INB Plot'!$C$29</f>
        <v>2185</v>
      </c>
      <c r="B464">
        <f t="shared" si="54"/>
        <v>7.1038500460400965E-8</v>
      </c>
      <c r="C464">
        <f t="shared" si="55"/>
        <v>7.3193046660567242E-9</v>
      </c>
      <c r="D464" s="5">
        <f t="shared" si="56"/>
        <v>4240408.9339717273</v>
      </c>
      <c r="E464" s="5">
        <f t="shared" si="57"/>
        <v>436901.7461694419</v>
      </c>
      <c r="F464" s="15">
        <f t="shared" si="58"/>
        <v>38.760250176813862</v>
      </c>
      <c r="G464">
        <f t="shared" si="59"/>
        <v>69.535412629800874</v>
      </c>
      <c r="H464">
        <f t="shared" si="60"/>
        <v>-89.105234539658056</v>
      </c>
      <c r="I464" s="15">
        <f t="shared" si="61"/>
        <v>19.190428266956673</v>
      </c>
      <c r="J464" s="5">
        <f xml:space="preserve"> 'INB Plot'!$C$16*($H$2 - I464)</f>
        <v>13345271.970424576</v>
      </c>
      <c r="K464" s="5">
        <f xml:space="preserve"> 'INB Plot'!$C$17 + A464*'INB Plot'!$C$18</f>
        <v>6955000</v>
      </c>
      <c r="L464" s="5">
        <f t="shared" si="62"/>
        <v>6390271.9704245757</v>
      </c>
    </row>
    <row r="465" spans="1:12" x14ac:dyDescent="0.3">
      <c r="A465">
        <f>'INB Plot'!$C$28 + (ROW() - 52)*'INB Plot'!$C$29</f>
        <v>2190</v>
      </c>
      <c r="B465">
        <f t="shared" si="54"/>
        <v>7.1021848678345982E-8</v>
      </c>
      <c r="C465">
        <f t="shared" si="55"/>
        <v>7.3026015518028299E-9</v>
      </c>
      <c r="D465" s="5">
        <f t="shared" si="56"/>
        <v>4239414.9607750112</v>
      </c>
      <c r="E465" s="5">
        <f t="shared" si="57"/>
        <v>435904.70886645367</v>
      </c>
      <c r="F465" s="15">
        <f t="shared" si="58"/>
        <v>38.68086383376744</v>
      </c>
      <c r="G465">
        <f t="shared" si="59"/>
        <v>69.614559136850062</v>
      </c>
      <c r="H465">
        <f t="shared" si="60"/>
        <v>-89.14367798902154</v>
      </c>
      <c r="I465" s="15">
        <f t="shared" si="61"/>
        <v>19.151744981595954</v>
      </c>
      <c r="J465" s="5">
        <f xml:space="preserve"> 'INB Plot'!$C$16*($H$2 - I465)</f>
        <v>13351074.463228684</v>
      </c>
      <c r="K465" s="5">
        <f xml:space="preserve"> 'INB Plot'!$C$17 + A465*'INB Plot'!$C$18</f>
        <v>6970000</v>
      </c>
      <c r="L465" s="5">
        <f t="shared" si="62"/>
        <v>6381074.4632286839</v>
      </c>
    </row>
    <row r="466" spans="1:12" x14ac:dyDescent="0.3">
      <c r="A466">
        <f>'INB Plot'!$C$28 + (ROW() - 52)*'INB Plot'!$C$29</f>
        <v>2195</v>
      </c>
      <c r="B466">
        <f t="shared" si="54"/>
        <v>7.1005272758623817E-8</v>
      </c>
      <c r="C466">
        <f t="shared" si="55"/>
        <v>7.2859744990892535E-9</v>
      </c>
      <c r="D466" s="5">
        <f t="shared" si="56"/>
        <v>4238425.5159299895</v>
      </c>
      <c r="E466" s="5">
        <f t="shared" si="57"/>
        <v>434912.21180619311</v>
      </c>
      <c r="F466" s="15">
        <f t="shared" si="58"/>
        <v>38.601801995649986</v>
      </c>
      <c r="G466">
        <f t="shared" si="59"/>
        <v>69.693381936303979</v>
      </c>
      <c r="H466">
        <f t="shared" si="60"/>
        <v>-89.181966980680301</v>
      </c>
      <c r="I466" s="15">
        <f t="shared" si="61"/>
        <v>19.113216951273671</v>
      </c>
      <c r="J466" s="5">
        <f xml:space="preserve"> 'INB Plot'!$C$16*($H$2 - I466)</f>
        <v>13356853.667777026</v>
      </c>
      <c r="K466" s="5">
        <f xml:space="preserve"> 'INB Plot'!$C$17 + A466*'INB Plot'!$C$18</f>
        <v>6985000</v>
      </c>
      <c r="L466" s="5">
        <f t="shared" si="62"/>
        <v>6371853.6677770261</v>
      </c>
    </row>
    <row r="467" spans="1:12" x14ac:dyDescent="0.3">
      <c r="A467">
        <f>'INB Plot'!$C$28 + (ROW() - 52)*'INB Plot'!$C$29</f>
        <v>2200</v>
      </c>
      <c r="B467">
        <f t="shared" si="54"/>
        <v>7.0988772183991314E-8</v>
      </c>
      <c r="C467">
        <f t="shared" si="55"/>
        <v>7.2694229895502046E-9</v>
      </c>
      <c r="D467" s="5">
        <f t="shared" si="56"/>
        <v>4237440.5685615363</v>
      </c>
      <c r="E467" s="5">
        <f t="shared" si="57"/>
        <v>433924.22404652432</v>
      </c>
      <c r="F467" s="15">
        <f t="shared" si="58"/>
        <v>38.52306267694528</v>
      </c>
      <c r="G467">
        <f t="shared" si="59"/>
        <v>69.771883010045713</v>
      </c>
      <c r="H467">
        <f t="shared" si="60"/>
        <v>-89.220102441215289</v>
      </c>
      <c r="I467" s="15">
        <f t="shared" si="61"/>
        <v>19.074843245775696</v>
      </c>
      <c r="J467" s="5">
        <f xml:space="preserve"> 'INB Plot'!$C$16*($H$2 - I467)</f>
        <v>13362609.723601721</v>
      </c>
      <c r="K467" s="5">
        <f xml:space="preserve"> 'INB Plot'!$C$17 + A467*'INB Plot'!$C$18</f>
        <v>7000000</v>
      </c>
      <c r="L467" s="5">
        <f t="shared" si="62"/>
        <v>6362609.7236017212</v>
      </c>
    </row>
    <row r="468" spans="1:12" x14ac:dyDescent="0.3">
      <c r="A468">
        <f>'INB Plot'!$C$28 + (ROW() - 52)*'INB Plot'!$C$29</f>
        <v>2205</v>
      </c>
      <c r="B468">
        <f t="shared" si="54"/>
        <v>7.0972346441896817E-8</v>
      </c>
      <c r="C468">
        <f t="shared" si="55"/>
        <v>7.2529465095194923E-9</v>
      </c>
      <c r="D468" s="5">
        <f t="shared" si="56"/>
        <v>4236460.0880745715</v>
      </c>
      <c r="E468" s="5">
        <f t="shared" si="57"/>
        <v>432940.71492583863</v>
      </c>
      <c r="F468" s="15">
        <f t="shared" si="58"/>
        <v>38.444643908301067</v>
      </c>
      <c r="G468">
        <f t="shared" si="59"/>
        <v>69.850064323813058</v>
      </c>
      <c r="H468">
        <f t="shared" si="60"/>
        <v>-89.258085289832195</v>
      </c>
      <c r="I468" s="15">
        <f t="shared" si="61"/>
        <v>19.036622942281923</v>
      </c>
      <c r="J468" s="5">
        <f xml:space="preserve"> 'INB Plot'!$C$16*($H$2 - I468)</f>
        <v>13368342.769125788</v>
      </c>
      <c r="K468" s="5">
        <f xml:space="preserve"> 'INB Plot'!$C$17 + A468*'INB Plot'!$C$18</f>
        <v>7015000</v>
      </c>
      <c r="L468" s="5">
        <f t="shared" si="62"/>
        <v>6353342.7691257875</v>
      </c>
    </row>
    <row r="469" spans="1:12" x14ac:dyDescent="0.3">
      <c r="A469">
        <f>'INB Plot'!$C$28 + (ROW() - 52)*'INB Plot'!$C$29</f>
        <v>2210</v>
      </c>
      <c r="B469">
        <f t="shared" si="54"/>
        <v>7.0955995024427185E-8</v>
      </c>
      <c r="C469">
        <f t="shared" si="55"/>
        <v>7.2365445499773858E-9</v>
      </c>
      <c r="D469" s="5">
        <f t="shared" si="56"/>
        <v>4235484.0441508973</v>
      </c>
      <c r="E469" s="5">
        <f t="shared" si="57"/>
        <v>431961.65405988239</v>
      </c>
      <c r="F469" s="15">
        <f t="shared" si="58"/>
        <v>38.366543736364932</v>
      </c>
      <c r="G469">
        <f t="shared" si="59"/>
        <v>69.927927827361714</v>
      </c>
      <c r="H469">
        <f t="shared" si="60"/>
        <v>-89.295916438434574</v>
      </c>
      <c r="I469" s="15">
        <f t="shared" si="61"/>
        <v>18.998555125292071</v>
      </c>
      <c r="J469" s="5">
        <f xml:space="preserve"> 'INB Plot'!$C$16*($H$2 - I469)</f>
        <v>13374052.941674266</v>
      </c>
      <c r="K469" s="5">
        <f xml:space="preserve"> 'INB Plot'!$C$17 + A469*'INB Plot'!$C$18</f>
        <v>7030000</v>
      </c>
      <c r="L469" s="5">
        <f t="shared" si="62"/>
        <v>6344052.941674266</v>
      </c>
    </row>
    <row r="470" spans="1:12" x14ac:dyDescent="0.3">
      <c r="A470">
        <f>'INB Plot'!$C$28 + (ROW() - 52)*'INB Plot'!$C$29</f>
        <v>2215</v>
      </c>
      <c r="B470">
        <f t="shared" si="54"/>
        <v>7.0939717428255376E-8</v>
      </c>
      <c r="C470">
        <f t="shared" si="55"/>
        <v>7.2202166064981951E-9</v>
      </c>
      <c r="D470" s="5">
        <f t="shared" si="56"/>
        <v>4234512.4067460652</v>
      </c>
      <c r="E470" s="5">
        <f t="shared" si="57"/>
        <v>430987.01133862819</v>
      </c>
      <c r="F470" s="15">
        <f t="shared" si="58"/>
        <v>38.288760223622205</v>
      </c>
      <c r="G470">
        <f t="shared" si="59"/>
        <v>70.005475454628311</v>
      </c>
      <c r="H470">
        <f t="shared" si="60"/>
        <v>-89.333596791697403</v>
      </c>
      <c r="I470" s="15">
        <f t="shared" si="61"/>
        <v>18.960638886553113</v>
      </c>
      <c r="J470" s="5">
        <f xml:space="preserve"> 'INB Plot'!$C$16*($H$2 - I470)</f>
        <v>13379740.377485109</v>
      </c>
      <c r="K470" s="5">
        <f xml:space="preserve"> 'INB Plot'!$C$17 + A470*'INB Plot'!$C$18</f>
        <v>7045000</v>
      </c>
      <c r="L470" s="5">
        <f t="shared" si="62"/>
        <v>6334740.3774851095</v>
      </c>
    </row>
    <row r="471" spans="1:12" x14ac:dyDescent="0.3">
      <c r="A471">
        <f>'INB Plot'!$C$28 + (ROW() - 52)*'INB Plot'!$C$29</f>
        <v>2220</v>
      </c>
      <c r="B471">
        <f t="shared" si="54"/>
        <v>7.0923513154588847E-8</v>
      </c>
      <c r="C471">
        <f t="shared" si="55"/>
        <v>7.203962179198559E-9</v>
      </c>
      <c r="D471" s="5">
        <f t="shared" si="56"/>
        <v>4233545.1460862998</v>
      </c>
      <c r="E471" s="5">
        <f t="shared" si="57"/>
        <v>430016.75692318776</v>
      </c>
      <c r="F471" s="15">
        <f t="shared" si="58"/>
        <v>38.21129144823567</v>
      </c>
      <c r="G471">
        <f t="shared" si="59"/>
        <v>70.082709123889799</v>
      </c>
      <c r="H471">
        <f t="shared" si="60"/>
        <v>-89.371127247136087</v>
      </c>
      <c r="I471" s="15">
        <f t="shared" si="61"/>
        <v>18.922873324989382</v>
      </c>
      <c r="J471" s="5">
        <f xml:space="preserve"> 'INB Plot'!$C$16*($H$2 - I471)</f>
        <v>13385405.211719669</v>
      </c>
      <c r="K471" s="5">
        <f xml:space="preserve"> 'INB Plot'!$C$17 + A471*'INB Plot'!$C$18</f>
        <v>7060000</v>
      </c>
      <c r="L471" s="5">
        <f t="shared" si="62"/>
        <v>6325405.2117196694</v>
      </c>
    </row>
    <row r="472" spans="1:12" x14ac:dyDescent="0.3">
      <c r="A472">
        <f>'INB Plot'!$C$28 + (ROW() - 52)*'INB Plot'!$C$29</f>
        <v>2225</v>
      </c>
      <c r="B472">
        <f t="shared" si="54"/>
        <v>7.0907381709118586E-8</v>
      </c>
      <c r="C472">
        <f t="shared" si="55"/>
        <v>7.1877807726864333E-9</v>
      </c>
      <c r="D472" s="5">
        <f t="shared" si="56"/>
        <v>4232582.232665455</v>
      </c>
      <c r="E472" s="5">
        <f t="shared" si="57"/>
        <v>429050.86124276731</v>
      </c>
      <c r="F472" s="15">
        <f t="shared" si="58"/>
        <v>38.134135503887464</v>
      </c>
      <c r="G472">
        <f t="shared" si="59"/>
        <v>70.15963073792193</v>
      </c>
      <c r="H472">
        <f t="shared" si="60"/>
        <v>-89.408508695178568</v>
      </c>
      <c r="I472" s="15">
        <f t="shared" si="61"/>
        <v>18.885257546630825</v>
      </c>
      <c r="J472" s="5">
        <f xml:space="preserve"> 'INB Plot'!$C$16*($H$2 - I472)</f>
        <v>13391047.578473452</v>
      </c>
      <c r="K472" s="5">
        <f xml:space="preserve"> 'INB Plot'!$C$17 + A472*'INB Plot'!$C$18</f>
        <v>7075000</v>
      </c>
      <c r="L472" s="5">
        <f t="shared" si="62"/>
        <v>6316047.5784734525</v>
      </c>
    </row>
    <row r="473" spans="1:12" x14ac:dyDescent="0.3">
      <c r="A473">
        <f>'INB Plot'!$C$28 + (ROW() - 52)*'INB Plot'!$C$29</f>
        <v>2230</v>
      </c>
      <c r="B473">
        <f t="shared" si="54"/>
        <v>7.0891322601968805E-8</v>
      </c>
      <c r="C473">
        <f t="shared" si="55"/>
        <v>7.1716718960107578E-9</v>
      </c>
      <c r="D473" s="5">
        <f t="shared" si="56"/>
        <v>4231623.6372420127</v>
      </c>
      <c r="E473" s="5">
        <f t="shared" si="57"/>
        <v>428089.29499166296</v>
      </c>
      <c r="F473" s="15">
        <f t="shared" si="58"/>
        <v>38.057290499622653</v>
      </c>
      <c r="G473">
        <f t="shared" si="59"/>
        <v>70.236242184155572</v>
      </c>
      <c r="H473">
        <f t="shared" si="60"/>
        <v>-89.445742019233961</v>
      </c>
      <c r="I473" s="15">
        <f t="shared" si="61"/>
        <v>18.847790664544263</v>
      </c>
      <c r="J473" s="5">
        <f xml:space="preserve"> 'INB Plot'!$C$16*($H$2 - I473)</f>
        <v>13396667.610786436</v>
      </c>
      <c r="K473" s="5">
        <f xml:space="preserve"> 'INB Plot'!$C$17 + A473*'INB Plot'!$C$18</f>
        <v>7090000</v>
      </c>
      <c r="L473" s="5">
        <f t="shared" si="62"/>
        <v>6306667.6107864361</v>
      </c>
    </row>
    <row r="474" spans="1:12" x14ac:dyDescent="0.3">
      <c r="A474">
        <f>'INB Plot'!$C$28 + (ROW() - 52)*'INB Plot'!$C$29</f>
        <v>2235</v>
      </c>
      <c r="B474">
        <f t="shared" si="54"/>
        <v>7.0875335347647443E-8</v>
      </c>
      <c r="C474">
        <f t="shared" si="55"/>
        <v>7.1556350626118069E-9</v>
      </c>
      <c r="D474" s="5">
        <f t="shared" si="56"/>
        <v>4230669.3308361256</v>
      </c>
      <c r="E474" s="5">
        <f t="shared" si="57"/>
        <v>427132.02912629698</v>
      </c>
      <c r="F474" s="15">
        <f t="shared" si="58"/>
        <v>37.980754559694823</v>
      </c>
      <c r="G474">
        <f t="shared" si="59"/>
        <v>70.312545334830872</v>
      </c>
      <c r="H474">
        <f t="shared" si="60"/>
        <v>-89.482828095762272</v>
      </c>
      <c r="I474" s="15">
        <f t="shared" si="61"/>
        <v>18.810471798763416</v>
      </c>
      <c r="J474" s="5">
        <f xml:space="preserve"> 'INB Plot'!$C$16*($H$2 - I474)</f>
        <v>13402265.440653564</v>
      </c>
      <c r="K474" s="5">
        <f xml:space="preserve"> 'INB Plot'!$C$17 + A474*'INB Plot'!$C$18</f>
        <v>7105000</v>
      </c>
      <c r="L474" s="5">
        <f t="shared" si="62"/>
        <v>6297265.4406535644</v>
      </c>
    </row>
    <row r="475" spans="1:12" x14ac:dyDescent="0.3">
      <c r="A475">
        <f>'INB Plot'!$C$28 + (ROW() - 52)*'INB Plot'!$C$29</f>
        <v>2240</v>
      </c>
      <c r="B475">
        <f t="shared" si="54"/>
        <v>7.0859419464997157E-8</v>
      </c>
      <c r="C475">
        <f t="shared" si="55"/>
        <v>7.1396697902722E-9</v>
      </c>
      <c r="D475" s="5">
        <f t="shared" si="56"/>
        <v>4229719.2847266933</v>
      </c>
      <c r="E475" s="5">
        <f t="shared" si="57"/>
        <v>426179.03486229363</v>
      </c>
      <c r="F475" s="15">
        <f t="shared" si="58"/>
        <v>37.904525823413536</v>
      </c>
      <c r="G475">
        <f t="shared" si="59"/>
        <v>70.388542047150054</v>
      </c>
      <c r="H475">
        <f t="shared" si="60"/>
        <v>-89.519767794341703</v>
      </c>
      <c r="I475" s="15">
        <f t="shared" si="61"/>
        <v>18.773300076221886</v>
      </c>
      <c r="J475" s="5">
        <f xml:space="preserve"> 'INB Plot'!$C$16*($H$2 - I475)</f>
        <v>13407841.199034793</v>
      </c>
      <c r="K475" s="5">
        <f xml:space="preserve"> 'INB Plot'!$C$17 + A475*'INB Plot'!$C$18</f>
        <v>7120000</v>
      </c>
      <c r="L475" s="5">
        <f t="shared" si="62"/>
        <v>6287841.1990347933</v>
      </c>
    </row>
    <row r="476" spans="1:12" x14ac:dyDescent="0.3">
      <c r="A476">
        <f>'INB Plot'!$C$28 + (ROW() - 52)*'INB Plot'!$C$29</f>
        <v>2245</v>
      </c>
      <c r="B476">
        <f t="shared" si="54"/>
        <v>7.0843574477147091E-8</v>
      </c>
      <c r="C476">
        <f t="shared" si="55"/>
        <v>7.1237756010685662E-9</v>
      </c>
      <c r="D476" s="5">
        <f t="shared" si="56"/>
        <v>4228773.4704484828</v>
      </c>
      <c r="E476" s="5">
        <f t="shared" si="57"/>
        <v>425230.28367159393</v>
      </c>
      <c r="F476" s="15">
        <f t="shared" si="58"/>
        <v>37.828602444993535</v>
      </c>
      <c r="G476">
        <f t="shared" si="59"/>
        <v>70.464234163427875</v>
      </c>
      <c r="H476">
        <f t="shared" si="60"/>
        <v>-89.556561977735868</v>
      </c>
      <c r="I476" s="15">
        <f t="shared" si="61"/>
        <v>18.736274630685543</v>
      </c>
      <c r="J476" s="5">
        <f xml:space="preserve"> 'INB Plot'!$C$16*($H$2 - I476)</f>
        <v>13413395.015865244</v>
      </c>
      <c r="K476" s="5">
        <f xml:space="preserve"> 'INB Plot'!$C$17 + A476*'INB Plot'!$C$18</f>
        <v>7135000</v>
      </c>
      <c r="L476" s="5">
        <f t="shared" si="62"/>
        <v>6278395.015865244</v>
      </c>
    </row>
    <row r="477" spans="1:12" x14ac:dyDescent="0.3">
      <c r="A477">
        <f>'INB Plot'!$C$28 + (ROW() - 52)*'INB Plot'!$C$29</f>
        <v>2250</v>
      </c>
      <c r="B477">
        <f t="shared" si="54"/>
        <v>7.0827799911465251E-8</v>
      </c>
      <c r="C477">
        <f t="shared" si="55"/>
        <v>7.1079520213238562E-9</v>
      </c>
      <c r="D477" s="5">
        <f t="shared" si="56"/>
        <v>4227831.8597892877</v>
      </c>
      <c r="E477" s="5">
        <f t="shared" si="57"/>
        <v>424285.74727960909</v>
      </c>
      <c r="F477" s="15">
        <f t="shared" si="58"/>
        <v>37.752982593405804</v>
      </c>
      <c r="G477">
        <f t="shared" si="59"/>
        <v>70.539623511240507</v>
      </c>
      <c r="H477">
        <f t="shared" si="60"/>
        <v>-89.593211501960212</v>
      </c>
      <c r="I477" s="15">
        <f t="shared" si="61"/>
        <v>18.699394602686098</v>
      </c>
      <c r="J477" s="5">
        <f xml:space="preserve"> 'INB Plot'!$C$16*($H$2 - I477)</f>
        <v>13418927.02006516</v>
      </c>
      <c r="K477" s="5">
        <f xml:space="preserve"> 'INB Plot'!$C$17 + A477*'INB Plot'!$C$18</f>
        <v>7150000</v>
      </c>
      <c r="L477" s="5">
        <f t="shared" si="62"/>
        <v>6268927.0200651605</v>
      </c>
    </row>
    <row r="478" spans="1:12" x14ac:dyDescent="0.3">
      <c r="A478">
        <f>'INB Plot'!$C$28 + (ROW() - 52)*'INB Plot'!$C$29</f>
        <v>2255</v>
      </c>
      <c r="B478">
        <f t="shared" si="54"/>
        <v>7.0812095299511485E-8</v>
      </c>
      <c r="C478">
        <f t="shared" si="55"/>
        <v>7.0921985815602833E-9</v>
      </c>
      <c r="D478" s="5">
        <f t="shared" si="56"/>
        <v>4226894.4247871162</v>
      </c>
      <c r="E478" s="5">
        <f t="shared" si="57"/>
        <v>423345.39766241133</v>
      </c>
      <c r="F478" s="15">
        <f t="shared" si="58"/>
        <v>37.677664452230452</v>
      </c>
      <c r="G478">
        <f t="shared" si="59"/>
        <v>70.614711903573038</v>
      </c>
      <c r="H478">
        <f t="shared" si="60"/>
        <v>-89.629717216348155</v>
      </c>
      <c r="I478" s="15">
        <f t="shared" si="61"/>
        <v>18.662659139455343</v>
      </c>
      <c r="J478" s="5">
        <f xml:space="preserve"> 'INB Plot'!$C$16*($H$2 - I478)</f>
        <v>13424437.339549774</v>
      </c>
      <c r="K478" s="5">
        <f xml:space="preserve"> 'INB Plot'!$C$17 + A478*'INB Plot'!$C$18</f>
        <v>7165000</v>
      </c>
      <c r="L478" s="5">
        <f t="shared" si="62"/>
        <v>6259437.3395497743</v>
      </c>
    </row>
    <row r="479" spans="1:12" x14ac:dyDescent="0.3">
      <c r="A479">
        <f>'INB Plot'!$C$28 + (ROW() - 52)*'INB Plot'!$C$29</f>
        <v>2260</v>
      </c>
      <c r="B479">
        <f t="shared" si="54"/>
        <v>7.0796460176991156E-8</v>
      </c>
      <c r="C479">
        <f t="shared" si="55"/>
        <v>7.0765148164528973E-9</v>
      </c>
      <c r="D479" s="5">
        <f t="shared" si="56"/>
        <v>4225961.1377274338</v>
      </c>
      <c r="E479" s="5">
        <f t="shared" si="57"/>
        <v>422409.20704396284</v>
      </c>
      <c r="F479" s="15">
        <f t="shared" si="58"/>
        <v>37.602646219511286</v>
      </c>
      <c r="G479">
        <f t="shared" si="59"/>
        <v>70.689501138963863</v>
      </c>
      <c r="H479">
        <f t="shared" si="60"/>
        <v>-89.666079963615346</v>
      </c>
      <c r="I479" s="15">
        <f t="shared" si="61"/>
        <v>18.626067394859803</v>
      </c>
      <c r="J479" s="5">
        <f xml:space="preserve"> 'INB Plot'!$C$16*($H$2 - I479)</f>
        <v>13429926.101239106</v>
      </c>
      <c r="K479" s="5">
        <f xml:space="preserve"> 'INB Plot'!$C$17 + A479*'INB Plot'!$C$18</f>
        <v>7180000</v>
      </c>
      <c r="L479" s="5">
        <f t="shared" si="62"/>
        <v>6249926.1012391057</v>
      </c>
    </row>
    <row r="480" spans="1:12" x14ac:dyDescent="0.3">
      <c r="A480">
        <f>'INB Plot'!$C$28 + (ROW() - 52)*'INB Plot'!$C$29</f>
        <v>2265</v>
      </c>
      <c r="B480">
        <f t="shared" si="54"/>
        <v>7.0780894083709318E-8</v>
      </c>
      <c r="C480">
        <f t="shared" si="55"/>
        <v>7.0609002647837598E-9</v>
      </c>
      <c r="D480" s="5">
        <f t="shared" si="56"/>
        <v>4225031.9711404201</v>
      </c>
      <c r="E480" s="5">
        <f t="shared" si="57"/>
        <v>421477.14789338037</v>
      </c>
      <c r="F480" s="15">
        <f t="shared" si="58"/>
        <v>37.527926107612124</v>
      </c>
      <c r="G480">
        <f t="shared" si="59"/>
        <v>70.763993001649396</v>
      </c>
      <c r="H480">
        <f t="shared" si="60"/>
        <v>-89.702300579924241</v>
      </c>
      <c r="I480" s="15">
        <f t="shared" si="61"/>
        <v>18.589618529337287</v>
      </c>
      <c r="J480" s="5">
        <f xml:space="preserve"> 'INB Plot'!$C$16*($H$2 - I480)</f>
        <v>13435393.431067483</v>
      </c>
      <c r="K480" s="5">
        <f xml:space="preserve"> 'INB Plot'!$C$17 + A480*'INB Plot'!$C$18</f>
        <v>7195000</v>
      </c>
      <c r="L480" s="5">
        <f t="shared" si="62"/>
        <v>6240393.4310674835</v>
      </c>
    </row>
    <row r="481" spans="1:12" x14ac:dyDescent="0.3">
      <c r="A481">
        <f>'INB Plot'!$C$28 + (ROW() - 52)*'INB Plot'!$C$29</f>
        <v>2270</v>
      </c>
      <c r="B481">
        <f t="shared" si="54"/>
        <v>7.0765396563525639E-8</v>
      </c>
      <c r="C481">
        <f t="shared" si="55"/>
        <v>7.0453544693967419E-9</v>
      </c>
      <c r="D481" s="5">
        <f t="shared" si="56"/>
        <v>4224106.897798284</v>
      </c>
      <c r="E481" s="5">
        <f t="shared" si="57"/>
        <v>420549.19292223692</v>
      </c>
      <c r="F481" s="15">
        <f t="shared" si="58"/>
        <v>37.453502343074895</v>
      </c>
      <c r="G481">
        <f t="shared" si="59"/>
        <v>70.838189261705224</v>
      </c>
      <c r="H481">
        <f t="shared" si="60"/>
        <v>-89.738379894946945</v>
      </c>
      <c r="I481" s="15">
        <f t="shared" si="61"/>
        <v>18.553311709833167</v>
      </c>
      <c r="J481" s="5">
        <f xml:space="preserve"> 'INB Plot'!$C$16*($H$2 - I481)</f>
        <v>13440839.453993101</v>
      </c>
      <c r="K481" s="5">
        <f xml:space="preserve"> 'INB Plot'!$C$17 + A481*'INB Plot'!$C$18</f>
        <v>7210000</v>
      </c>
      <c r="L481" s="5">
        <f t="shared" si="62"/>
        <v>6230839.4539931007</v>
      </c>
    </row>
    <row r="482" spans="1:12" x14ac:dyDescent="0.3">
      <c r="A482">
        <f>'INB Plot'!$C$28 + (ROW() - 52)*'INB Plot'!$C$29</f>
        <v>2275</v>
      </c>
      <c r="B482">
        <f t="shared" si="54"/>
        <v>7.0749967164309788E-8</v>
      </c>
      <c r="C482">
        <f t="shared" si="55"/>
        <v>7.0298769771528997E-9</v>
      </c>
      <c r="D482" s="5">
        <f t="shared" si="56"/>
        <v>4223185.8907125955</v>
      </c>
      <c r="E482" s="5">
        <f t="shared" si="57"/>
        <v>419625.31508189806</v>
      </c>
      <c r="F482" s="15">
        <f t="shared" si="58"/>
        <v>37.379373166479311</v>
      </c>
      <c r="G482">
        <f t="shared" si="59"/>
        <v>70.912091675186616</v>
      </c>
      <c r="H482">
        <f t="shared" si="60"/>
        <v>-89.774318731928531</v>
      </c>
      <c r="I482" s="15">
        <f t="shared" si="61"/>
        <v>18.517146109737396</v>
      </c>
      <c r="J482" s="5">
        <f xml:space="preserve"> 'INB Plot'!$C$16*($H$2 - I482)</f>
        <v>13446264.294007467</v>
      </c>
      <c r="K482" s="5">
        <f xml:space="preserve"> 'INB Plot'!$C$17 + A482*'INB Plot'!$C$18</f>
        <v>7225000</v>
      </c>
      <c r="L482" s="5">
        <f t="shared" si="62"/>
        <v>6221264.2940074671</v>
      </c>
    </row>
    <row r="483" spans="1:12" x14ac:dyDescent="0.3">
      <c r="A483">
        <f>'INB Plot'!$C$28 + (ROW() - 52)*'INB Plot'!$C$29</f>
        <v>2280</v>
      </c>
      <c r="B483">
        <f t="shared" si="54"/>
        <v>7.0734605437897532E-8</v>
      </c>
      <c r="C483">
        <f t="shared" si="55"/>
        <v>7.014467338886453E-9</v>
      </c>
      <c r="D483" s="5">
        <f t="shared" si="56"/>
        <v>4222268.9231316699</v>
      </c>
      <c r="E483" s="5">
        <f t="shared" si="57"/>
        <v>418705.48756089434</v>
      </c>
      <c r="F483" s="15">
        <f t="shared" si="58"/>
        <v>37.305536832304277</v>
      </c>
      <c r="G483">
        <f t="shared" si="59"/>
        <v>70.985701984266768</v>
      </c>
      <c r="H483">
        <f t="shared" si="60"/>
        <v>-89.810117907748577</v>
      </c>
      <c r="I483" s="15">
        <f t="shared" si="61"/>
        <v>18.481120908822476</v>
      </c>
      <c r="J483" s="5">
        <f xml:space="preserve"> 'INB Plot'!$C$16*($H$2 - I483)</f>
        <v>13451668.074144704</v>
      </c>
      <c r="K483" s="5">
        <f xml:space="preserve"> 'INB Plot'!$C$17 + A483*'INB Plot'!$C$18</f>
        <v>7240000</v>
      </c>
      <c r="L483" s="5">
        <f t="shared" si="62"/>
        <v>6211668.0741447043</v>
      </c>
    </row>
    <row r="484" spans="1:12" x14ac:dyDescent="0.3">
      <c r="A484">
        <f>'INB Plot'!$C$28 + (ROW() - 52)*'INB Plot'!$C$29</f>
        <v>2285</v>
      </c>
      <c r="B484">
        <f t="shared" si="54"/>
        <v>7.0719310940047249E-8</v>
      </c>
      <c r="C484">
        <f t="shared" si="55"/>
        <v>6.9991251093613301E-9</v>
      </c>
      <c r="D484" s="5">
        <f t="shared" si="56"/>
        <v>4221355.9685379686</v>
      </c>
      <c r="E484" s="5">
        <f t="shared" si="57"/>
        <v>417789.68378232722</v>
      </c>
      <c r="F484" s="15">
        <f t="shared" si="58"/>
        <v>37.231991608790928</v>
      </c>
      <c r="G484">
        <f t="shared" si="59"/>
        <v>71.059021917374366</v>
      </c>
      <c r="H484">
        <f t="shared" si="60"/>
        <v>-89.845778232982099</v>
      </c>
      <c r="I484" s="15">
        <f t="shared" si="61"/>
        <v>18.445235293183202</v>
      </c>
      <c r="J484" s="5">
        <f xml:space="preserve"> 'INB Plot'!$C$16*($H$2 - I484)</f>
        <v>13457050.916490596</v>
      </c>
      <c r="K484" s="5">
        <f xml:space="preserve"> 'INB Plot'!$C$17 + A484*'INB Plot'!$C$18</f>
        <v>7255000</v>
      </c>
      <c r="L484" s="5">
        <f t="shared" si="62"/>
        <v>6202050.9164905958</v>
      </c>
    </row>
    <row r="485" spans="1:12" x14ac:dyDescent="0.3">
      <c r="A485">
        <f>'INB Plot'!$C$28 + (ROW() - 52)*'INB Plot'!$C$29</f>
        <v>2290</v>
      </c>
      <c r="B485">
        <f t="shared" si="54"/>
        <v>7.0704083230397189E-8</v>
      </c>
      <c r="C485">
        <f t="shared" si="55"/>
        <v>6.9838498472282848E-9</v>
      </c>
      <c r="D485" s="5">
        <f t="shared" si="56"/>
        <v>4220447.0006455509</v>
      </c>
      <c r="E485" s="5">
        <f t="shared" si="57"/>
        <v>416877.8774013095</v>
      </c>
      <c r="F485" s="15">
        <f t="shared" si="58"/>
        <v>37.158735777807237</v>
      </c>
      <c r="G485">
        <f t="shared" si="59"/>
        <v>71.132053189327905</v>
      </c>
      <c r="H485">
        <f t="shared" si="60"/>
        <v>-89.88130051196103</v>
      </c>
      <c r="I485" s="15">
        <f t="shared" si="61"/>
        <v>18.409488455174113</v>
      </c>
      <c r="J485" s="5">
        <f xml:space="preserve"> 'INB Plot'!$C$16*($H$2 - I485)</f>
        <v>13462412.942191958</v>
      </c>
      <c r="K485" s="5">
        <f xml:space="preserve"> 'INB Plot'!$C$17 + A485*'INB Plot'!$C$18</f>
        <v>7270000</v>
      </c>
      <c r="L485" s="5">
        <f t="shared" si="62"/>
        <v>6192412.9421919584</v>
      </c>
    </row>
    <row r="486" spans="1:12" x14ac:dyDescent="0.3">
      <c r="A486">
        <f>'INB Plot'!$C$28 + (ROW() - 52)*'INB Plot'!$C$29</f>
        <v>2295</v>
      </c>
      <c r="B486">
        <f t="shared" si="54"/>
        <v>7.0688921872423167E-8</v>
      </c>
      <c r="C486">
        <f t="shared" si="55"/>
        <v>6.9686411149825785E-9</v>
      </c>
      <c r="D486" s="5">
        <f t="shared" si="56"/>
        <v>4219541.9933975441</v>
      </c>
      <c r="E486" s="5">
        <f t="shared" si="57"/>
        <v>415970.04230243905</v>
      </c>
      <c r="F486" s="15">
        <f t="shared" si="58"/>
        <v>37.085767634714337</v>
      </c>
      <c r="G486">
        <f t="shared" si="59"/>
        <v>71.204797501470239</v>
      </c>
      <c r="H486">
        <f t="shared" si="60"/>
        <v>-89.916685542832596</v>
      </c>
      <c r="I486" s="15">
        <f t="shared" si="61"/>
        <v>18.373879593351973</v>
      </c>
      <c r="J486" s="5">
        <f xml:space="preserve"> 'INB Plot'!$C$16*($H$2 - I486)</f>
        <v>13467754.271465281</v>
      </c>
      <c r="K486" s="5">
        <f xml:space="preserve"> 'INB Plot'!$C$17 + A486*'INB Plot'!$C$18</f>
        <v>7285000</v>
      </c>
      <c r="L486" s="5">
        <f t="shared" si="62"/>
        <v>6182754.271465281</v>
      </c>
    </row>
    <row r="487" spans="1:12" x14ac:dyDescent="0.3">
      <c r="A487">
        <f>'INB Plot'!$C$28 + (ROW() - 52)*'INB Plot'!$C$29</f>
        <v>2300</v>
      </c>
      <c r="B487">
        <f t="shared" si="54"/>
        <v>7.0673826433396854E-8</v>
      </c>
      <c r="C487">
        <f t="shared" si="55"/>
        <v>6.9534984789222075E-9</v>
      </c>
      <c r="D487" s="5">
        <f t="shared" si="56"/>
        <v>4218640.920963659</v>
      </c>
      <c r="E487" s="5">
        <f t="shared" si="57"/>
        <v>415066.15259730548</v>
      </c>
      <c r="F487" s="15">
        <f t="shared" si="58"/>
        <v>37.013085488234218</v>
      </c>
      <c r="G487">
        <f t="shared" si="59"/>
        <v>71.277256541800284</v>
      </c>
      <c r="H487">
        <f t="shared" si="60"/>
        <v>-89.951934117620226</v>
      </c>
      <c r="I487" s="15">
        <f t="shared" si="61"/>
        <v>18.338407912414283</v>
      </c>
      <c r="J487" s="5">
        <f xml:space="preserve"> 'INB Plot'!$C$16*($H$2 - I487)</f>
        <v>13473075.023605933</v>
      </c>
      <c r="K487" s="5">
        <f xml:space="preserve"> 'INB Plot'!$C$17 + A487*'INB Plot'!$C$18</f>
        <v>7300000</v>
      </c>
      <c r="L487" s="5">
        <f t="shared" si="62"/>
        <v>6173075.0236059334</v>
      </c>
    </row>
    <row r="488" spans="1:12" x14ac:dyDescent="0.3">
      <c r="A488">
        <f>'INB Plot'!$C$28 + (ROW() - 52)*'INB Plot'!$C$29</f>
        <v>2305</v>
      </c>
      <c r="B488">
        <f t="shared" si="54"/>
        <v>7.0658796484344622E-8</v>
      </c>
      <c r="C488">
        <f t="shared" si="55"/>
        <v>6.938421509106678E-9</v>
      </c>
      <c r="D488" s="5">
        <f t="shared" si="56"/>
        <v>4217743.7577377297</v>
      </c>
      <c r="E488" s="5">
        <f t="shared" si="57"/>
        <v>414166.1826220295</v>
      </c>
      <c r="F488" s="15">
        <f t="shared" si="58"/>
        <v>36.940687660319199</v>
      </c>
      <c r="G488">
        <f t="shared" si="59"/>
        <v>71.349431985103593</v>
      </c>
      <c r="H488">
        <f t="shared" si="60"/>
        <v>-89.987047022280336</v>
      </c>
      <c r="I488" s="15">
        <f t="shared" si="61"/>
        <v>18.303072623142455</v>
      </c>
      <c r="J488" s="5">
        <f xml:space="preserve"> 'INB Plot'!$C$16*($H$2 - I488)</f>
        <v>13478375.316996709</v>
      </c>
      <c r="K488" s="5">
        <f xml:space="preserve"> 'INB Plot'!$C$17 + A488*'INB Plot'!$C$18</f>
        <v>7315000</v>
      </c>
      <c r="L488" s="5">
        <f t="shared" si="62"/>
        <v>6163375.3169967085</v>
      </c>
    </row>
    <row r="489" spans="1:12" x14ac:dyDescent="0.3">
      <c r="A489">
        <f>'INB Plot'!$C$28 + (ROW() - 52)*'INB Plot'!$C$29</f>
        <v>2310</v>
      </c>
      <c r="B489">
        <f t="shared" si="54"/>
        <v>7.0643831600006895E-8</v>
      </c>
      <c r="C489">
        <f t="shared" si="55"/>
        <v>6.9234097793163133E-9</v>
      </c>
      <c r="D489" s="5">
        <f t="shared" si="56"/>
        <v>4216850.4783352893</v>
      </c>
      <c r="E489" s="5">
        <f t="shared" si="57"/>
        <v>413270.1069348334</v>
      </c>
      <c r="F489" s="15">
        <f t="shared" si="58"/>
        <v>36.868572486022728</v>
      </c>
      <c r="G489">
        <f t="shared" si="59"/>
        <v>71.421325493081497</v>
      </c>
      <c r="H489">
        <f t="shared" si="60"/>
        <v>-90.02202503676105</v>
      </c>
      <c r="I489" s="15">
        <f t="shared" si="61"/>
        <v>18.267872942343175</v>
      </c>
      <c r="J489" s="5">
        <f xml:space="preserve"> 'INB Plot'!$C$16*($H$2 - I489)</f>
        <v>13483655.269116599</v>
      </c>
      <c r="K489" s="5">
        <f xml:space="preserve"> 'INB Plot'!$C$17 + A489*'INB Plot'!$C$18</f>
        <v>7330000</v>
      </c>
      <c r="L489" s="5">
        <f t="shared" si="62"/>
        <v>6153655.2691165991</v>
      </c>
    </row>
    <row r="490" spans="1:12" x14ac:dyDescent="0.3">
      <c r="A490">
        <f>'INB Plot'!$C$28 + (ROW() - 52)*'INB Plot'!$C$29</f>
        <v>2315</v>
      </c>
      <c r="B490">
        <f t="shared" si="54"/>
        <v>7.0628931358798066E-8</v>
      </c>
      <c r="C490">
        <f t="shared" si="55"/>
        <v>6.9084628670120902E-9</v>
      </c>
      <c r="D490" s="5">
        <f t="shared" si="56"/>
        <v>4215961.0575911747</v>
      </c>
      <c r="E490" s="5">
        <f t="shared" si="57"/>
        <v>412377.90031364426</v>
      </c>
      <c r="F490" s="15">
        <f t="shared" si="58"/>
        <v>36.796738313371854</v>
      </c>
      <c r="G490">
        <f t="shared" si="59"/>
        <v>71.492938714478555</v>
      </c>
      <c r="H490">
        <f t="shared" si="60"/>
        <v>-90.056868935059299</v>
      </c>
      <c r="I490" s="15">
        <f t="shared" si="61"/>
        <v>18.232808092791117</v>
      </c>
      <c r="J490" s="5">
        <f xml:space="preserve"> 'INB Plot'!$C$16*($H$2 - I490)</f>
        <v>13488914.996549409</v>
      </c>
      <c r="K490" s="5">
        <f xml:space="preserve"> 'INB Plot'!$C$17 + A490*'INB Plot'!$C$18</f>
        <v>7345000</v>
      </c>
      <c r="L490" s="5">
        <f t="shared" si="62"/>
        <v>6143914.9965494089</v>
      </c>
    </row>
    <row r="491" spans="1:12" x14ac:dyDescent="0.3">
      <c r="A491">
        <f>'INB Plot'!$C$28 + (ROW() - 52)*'INB Plot'!$C$29</f>
        <v>2320</v>
      </c>
      <c r="B491">
        <f t="shared" si="54"/>
        <v>7.0614095342766864E-8</v>
      </c>
      <c r="C491">
        <f t="shared" si="55"/>
        <v>6.8935803532959928E-9</v>
      </c>
      <c r="D491" s="5">
        <f t="shared" si="56"/>
        <v>4215075.4705571644</v>
      </c>
      <c r="E491" s="5">
        <f t="shared" si="57"/>
        <v>411489.53775372682</v>
      </c>
      <c r="F491" s="15">
        <f t="shared" si="58"/>
        <v>36.725183503241048</v>
      </c>
      <c r="G491">
        <f t="shared" si="59"/>
        <v>71.564273285208742</v>
      </c>
      <c r="H491">
        <f t="shared" si="60"/>
        <v>-90.091579485276924</v>
      </c>
      <c r="I491" s="15">
        <f t="shared" si="61"/>
        <v>18.197877303172874</v>
      </c>
      <c r="J491" s="5">
        <f xml:space="preserve"> 'INB Plot'!$C$16*($H$2 - I491)</f>
        <v>13494154.614992145</v>
      </c>
      <c r="K491" s="5">
        <f xml:space="preserve"> 'INB Plot'!$C$17 + A491*'INB Plot'!$C$18</f>
        <v>7360000</v>
      </c>
      <c r="L491" s="5">
        <f t="shared" si="62"/>
        <v>6134154.6149921454</v>
      </c>
    </row>
    <row r="492" spans="1:12" x14ac:dyDescent="0.3">
      <c r="A492">
        <f>'INB Plot'!$C$28 + (ROW() - 52)*'INB Plot'!$C$29</f>
        <v>2325</v>
      </c>
      <c r="B492">
        <f t="shared" si="54"/>
        <v>7.0599323137557293E-8</v>
      </c>
      <c r="C492">
        <f t="shared" si="55"/>
        <v>6.8787618228718832E-9</v>
      </c>
      <c r="D492" s="5">
        <f t="shared" si="56"/>
        <v>4214193.6924996441</v>
      </c>
      <c r="E492" s="5">
        <f t="shared" si="57"/>
        <v>410604.99446534825</v>
      </c>
      <c r="F492" s="15">
        <f t="shared" si="58"/>
        <v>36.653906429227646</v>
      </c>
      <c r="G492">
        <f t="shared" si="59"/>
        <v>71.635330828479766</v>
      </c>
      <c r="H492">
        <f t="shared" si="60"/>
        <v>-90.126157449676754</v>
      </c>
      <c r="I492" s="15">
        <f t="shared" si="61"/>
        <v>18.163079808030659</v>
      </c>
      <c r="J492" s="5">
        <f xml:space="preserve"> 'INB Plot'!$C$16*($H$2 - I492)</f>
        <v>13499374.239263477</v>
      </c>
      <c r="K492" s="5">
        <f xml:space="preserve"> 'INB Plot'!$C$17 + A492*'INB Plot'!$C$18</f>
        <v>7375000</v>
      </c>
      <c r="L492" s="5">
        <f t="shared" si="62"/>
        <v>6124374.2392634768</v>
      </c>
    </row>
    <row r="493" spans="1:12" x14ac:dyDescent="0.3">
      <c r="A493">
        <f>'INB Plot'!$C$28 + (ROW() - 52)*'INB Plot'!$C$29</f>
        <v>2330</v>
      </c>
      <c r="B493">
        <f t="shared" si="54"/>
        <v>7.0584614332370086E-8</v>
      </c>
      <c r="C493">
        <f t="shared" si="55"/>
        <v>6.8640068640068644E-9</v>
      </c>
      <c r="D493" s="5">
        <f t="shared" si="56"/>
        <v>4213315.6988973068</v>
      </c>
      <c r="E493" s="5">
        <f t="shared" si="57"/>
        <v>409724.24587147147</v>
      </c>
      <c r="F493" s="15">
        <f t="shared" si="58"/>
        <v>36.582905477528577</v>
      </c>
      <c r="G493">
        <f t="shared" si="59"/>
        <v>71.706112954916421</v>
      </c>
      <c r="H493">
        <f t="shared" si="60"/>
        <v>-90.160603584738112</v>
      </c>
      <c r="I493" s="15">
        <f t="shared" si="61"/>
        <v>18.128414847706892</v>
      </c>
      <c r="J493" s="5">
        <f xml:space="preserve"> 'INB Plot'!$C$16*($H$2 - I493)</f>
        <v>13504573.983312042</v>
      </c>
      <c r="K493" s="5">
        <f xml:space="preserve"> 'INB Plot'!$C$17 + A493*'INB Plot'!$C$18</f>
        <v>7390000</v>
      </c>
      <c r="L493" s="5">
        <f t="shared" si="62"/>
        <v>6114573.9833120424</v>
      </c>
    </row>
    <row r="494" spans="1:12" x14ac:dyDescent="0.3">
      <c r="A494">
        <f>'INB Plot'!$C$28 + (ROW() - 52)*'INB Plot'!$C$29</f>
        <v>2335</v>
      </c>
      <c r="B494">
        <f t="shared" si="54"/>
        <v>7.0569968519924578E-8</v>
      </c>
      <c r="C494">
        <f t="shared" si="55"/>
        <v>6.8493150684931506E-9</v>
      </c>
      <c r="D494" s="5">
        <f t="shared" si="56"/>
        <v>4212441.4654388763</v>
      </c>
      <c r="E494" s="5">
        <f t="shared" si="57"/>
        <v>408847.26760547946</v>
      </c>
      <c r="F494" s="15">
        <f t="shared" si="58"/>
        <v>36.512179046818623</v>
      </c>
      <c r="G494">
        <f t="shared" si="59"/>
        <v>71.77662126268217</v>
      </c>
      <c r="H494">
        <f t="shared" si="60"/>
        <v>-90.194918641210933</v>
      </c>
      <c r="I494" s="15">
        <f t="shared" si="61"/>
        <v>18.093881668289868</v>
      </c>
      <c r="J494" s="5">
        <f xml:space="preserve"> 'INB Plot'!$C$16*($H$2 - I494)</f>
        <v>13509753.960224597</v>
      </c>
      <c r="K494" s="5">
        <f xml:space="preserve"> 'INB Plot'!$C$17 + A494*'INB Plot'!$C$18</f>
        <v>7405000</v>
      </c>
      <c r="L494" s="5">
        <f t="shared" si="62"/>
        <v>6104753.9602245968</v>
      </c>
    </row>
    <row r="495" spans="1:12" x14ac:dyDescent="0.3">
      <c r="A495">
        <f>'INB Plot'!$C$28 + (ROW() - 52)*'INB Plot'!$C$29</f>
        <v>2340</v>
      </c>
      <c r="B495">
        <f t="shared" si="54"/>
        <v>7.0555385296421158E-8</v>
      </c>
      <c r="C495">
        <f t="shared" si="55"/>
        <v>6.834686031610423E-9</v>
      </c>
      <c r="D495" s="5">
        <f t="shared" si="56"/>
        <v>4211570.9680208676</v>
      </c>
      <c r="E495" s="5">
        <f t="shared" si="57"/>
        <v>407974.03550892783</v>
      </c>
      <c r="F495" s="15">
        <f t="shared" si="58"/>
        <v>36.441725548130073</v>
      </c>
      <c r="G495">
        <f t="shared" si="59"/>
        <v>71.846857337599261</v>
      </c>
      <c r="H495">
        <f t="shared" si="60"/>
        <v>-90.229103364169845</v>
      </c>
      <c r="I495" s="15">
        <f t="shared" si="61"/>
        <v>18.059479521559496</v>
      </c>
      <c r="J495" s="5">
        <f xml:space="preserve"> 'INB Plot'!$C$16*($H$2 - I495)</f>
        <v>13514914.282234151</v>
      </c>
      <c r="K495" s="5">
        <f xml:space="preserve"> 'INB Plot'!$C$17 + A495*'INB Plot'!$C$18</f>
        <v>7420000</v>
      </c>
      <c r="L495" s="5">
        <f t="shared" si="62"/>
        <v>6094914.2822341509</v>
      </c>
    </row>
    <row r="496" spans="1:12" x14ac:dyDescent="0.3">
      <c r="A496">
        <f>'INB Plot'!$C$28 + (ROW() - 52)*'INB Plot'!$C$29</f>
        <v>2345</v>
      </c>
      <c r="B496">
        <f t="shared" si="54"/>
        <v>7.0540864261504091E-8</v>
      </c>
      <c r="C496">
        <f t="shared" si="55"/>
        <v>6.8201193520886617E-9</v>
      </c>
      <c r="D496" s="5">
        <f t="shared" si="56"/>
        <v>4210704.1827453645</v>
      </c>
      <c r="E496" s="5">
        <f t="shared" si="57"/>
        <v>407104.52562932653</v>
      </c>
      <c r="F496" s="15">
        <f t="shared" si="58"/>
        <v>36.371543404733771</v>
      </c>
      <c r="G496">
        <f t="shared" si="59"/>
        <v>71.91682275326832</v>
      </c>
      <c r="H496">
        <f t="shared" si="60"/>
        <v>-90.263158493067891</v>
      </c>
      <c r="I496" s="15">
        <f t="shared" si="61"/>
        <v>18.0252076649342</v>
      </c>
      <c r="J496" s="5">
        <f xml:space="preserve"> 'INB Plot'!$C$16*($H$2 - I496)</f>
        <v>13520055.060727946</v>
      </c>
      <c r="K496" s="5">
        <f xml:space="preserve"> 'INB Plot'!$C$17 + A496*'INB Plot'!$C$18</f>
        <v>7435000</v>
      </c>
      <c r="L496" s="5">
        <f t="shared" si="62"/>
        <v>6085055.0607279465</v>
      </c>
    </row>
    <row r="497" spans="1:12" x14ac:dyDescent="0.3">
      <c r="A497">
        <f>'INB Plot'!$C$28 + (ROW() - 52)*'INB Plot'!$C$29</f>
        <v>2350</v>
      </c>
      <c r="B497">
        <f t="shared" si="54"/>
        <v>7.0526405018224978E-8</v>
      </c>
      <c r="C497">
        <f t="shared" si="55"/>
        <v>6.8056146320714586E-9</v>
      </c>
      <c r="D497" s="5">
        <f t="shared" si="56"/>
        <v>4209841.0859178435</v>
      </c>
      <c r="E497" s="5">
        <f t="shared" si="57"/>
        <v>406238.71421794978</v>
      </c>
      <c r="F497" s="15">
        <f t="shared" si="58"/>
        <v>36.301631052021449</v>
      </c>
      <c r="G497">
        <f t="shared" si="59"/>
        <v>71.986519071184659</v>
      </c>
      <c r="H497">
        <f t="shared" si="60"/>
        <v>-90.297084761788341</v>
      </c>
      <c r="I497" s="15">
        <f t="shared" si="61"/>
        <v>17.991065361417768</v>
      </c>
      <c r="J497" s="5">
        <f xml:space="preserve"> 'INB Plot'!$C$16*($H$2 - I497)</f>
        <v>13525176.406255411</v>
      </c>
      <c r="K497" s="5">
        <f xml:space="preserve"> 'INB Plot'!$C$17 + A497*'INB Plot'!$C$18</f>
        <v>7450000</v>
      </c>
      <c r="L497" s="5">
        <f t="shared" si="62"/>
        <v>6075176.406255411</v>
      </c>
    </row>
    <row r="498" spans="1:12" x14ac:dyDescent="0.3">
      <c r="A498">
        <f>'INB Plot'!$C$28 + (ROW() - 52)*'INB Plot'!$C$29</f>
        <v>2355</v>
      </c>
      <c r="B498">
        <f t="shared" si="54"/>
        <v>7.0512007173006481E-8</v>
      </c>
      <c r="C498">
        <f t="shared" si="55"/>
        <v>6.7911714770797966E-9</v>
      </c>
      <c r="D498" s="5">
        <f t="shared" si="56"/>
        <v>4208981.6540450035</v>
      </c>
      <c r="E498" s="5">
        <f t="shared" si="57"/>
        <v>405376.57772767404</v>
      </c>
      <c r="F498" s="15">
        <f t="shared" si="58"/>
        <v>36.231986937389586</v>
      </c>
      <c r="G498">
        <f t="shared" si="59"/>
        <v>72.055947840855708</v>
      </c>
      <c r="H498">
        <f t="shared" si="60"/>
        <v>-90.330882898698434</v>
      </c>
      <c r="I498" s="15">
        <f t="shared" si="61"/>
        <v>17.957051879546867</v>
      </c>
      <c r="J498" s="5">
        <f xml:space="preserve"> 'INB Plot'!$C$16*($H$2 - I498)</f>
        <v>13530278.428536046</v>
      </c>
      <c r="K498" s="5">
        <f xml:space="preserve"> 'INB Plot'!$C$17 + A498*'INB Plot'!$C$18</f>
        <v>7465000</v>
      </c>
      <c r="L498" s="5">
        <f t="shared" si="62"/>
        <v>6065278.4285360463</v>
      </c>
    </row>
    <row r="499" spans="1:12" x14ac:dyDescent="0.3">
      <c r="A499">
        <f>'INB Plot'!$C$28 + (ROW() - 52)*'INB Plot'!$C$29</f>
        <v>2360</v>
      </c>
      <c r="B499">
        <f t="shared" si="54"/>
        <v>7.049767033560673E-8</v>
      </c>
      <c r="C499">
        <f t="shared" si="55"/>
        <v>6.7767894959762816E-9</v>
      </c>
      <c r="D499" s="5">
        <f t="shared" si="56"/>
        <v>4208125.8638326423</v>
      </c>
      <c r="E499" s="5">
        <f t="shared" si="57"/>
        <v>404518.09281084291</v>
      </c>
      <c r="F499" s="15">
        <f t="shared" si="58"/>
        <v>36.16260952012442</v>
      </c>
      <c r="G499">
        <f t="shared" si="59"/>
        <v>72.125110599914933</v>
      </c>
      <c r="H499">
        <f t="shared" si="60"/>
        <v>-90.364553626699632</v>
      </c>
      <c r="I499" s="15">
        <f t="shared" si="61"/>
        <v>17.923166493339721</v>
      </c>
      <c r="J499" s="5">
        <f xml:space="preserve"> 'INB Plot'!$C$16*($H$2 - I499)</f>
        <v>13535361.236467117</v>
      </c>
      <c r="K499" s="5">
        <f xml:space="preserve"> 'INB Plot'!$C$17 + A499*'INB Plot'!$C$18</f>
        <v>7480000</v>
      </c>
      <c r="L499" s="5">
        <f t="shared" si="62"/>
        <v>6055361.2364671174</v>
      </c>
    </row>
    <row r="500" spans="1:12" x14ac:dyDescent="0.3">
      <c r="A500">
        <f>'INB Plot'!$C$28 + (ROW() - 52)*'INB Plot'!$C$29</f>
        <v>2365</v>
      </c>
      <c r="B500">
        <f t="shared" ref="B500:B517" si="63" xml:space="preserve"> ($B$9+A500)/(POWER($B$9,2)*($B$9 + 1)*A500)</f>
        <v>7.0483394119083922E-8</v>
      </c>
      <c r="C500">
        <f t="shared" ref="C500:C517" si="64" xml:space="preserve"> 1/(POWER($B$9,2)*(A500 + 1))</f>
        <v>6.7624683009298395E-9</v>
      </c>
      <c r="D500" s="5">
        <f t="shared" ref="D500:D517" si="65">B500*$E$8</f>
        <v>4207273.6921835467</v>
      </c>
      <c r="E500" s="5">
        <f t="shared" ref="E500:E517" si="66">C500*$E$8</f>
        <v>403663.23631715978</v>
      </c>
      <c r="F500" s="15">
        <f t="shared" ref="F500:F517" si="67" xml:space="preserve"> E500*SQRT($G$2/(2*PI()))*EXP(-POWER($F$2,2)/(2*$G$2))/D500</f>
        <v>36.093497271288378</v>
      </c>
      <c r="G500">
        <f t="shared" ref="G500:G517" si="68" xml:space="preserve"> -$F$2*NORMDIST(-$F$2/SQRT($G$2),0,1,1) + POWER($G$2,3/2)*EXP( -POWER($F$2,2)/(2*$G$2) ) / (D500*SQRT(2*PI()))</f>
        <v>72.194008874235919</v>
      </c>
      <c r="H500">
        <f t="shared" ref="H500:H517" si="69" xml:space="preserve"> $F$2*NORMDIST(-$F$2*SQRT(D500)/$G$2,0,1,1) - $G$2*EXP(-POWER($F$2,2)*D500/(2*POWER($G$2,2)))/(SQRT(2*PI()*D500))</f>
        <v>-90.398097663279287</v>
      </c>
      <c r="I500" s="15">
        <f t="shared" si="61"/>
        <v>17.889408482245017</v>
      </c>
      <c r="J500" s="5">
        <f xml:space="preserve"> 'INB Plot'!$C$16*($H$2 - I500)</f>
        <v>13540424.938131323</v>
      </c>
      <c r="K500" s="5">
        <f xml:space="preserve"> 'INB Plot'!$C$17 + A500*'INB Plot'!$C$18</f>
        <v>7495000</v>
      </c>
      <c r="L500" s="5">
        <f t="shared" si="62"/>
        <v>6045424.9381313231</v>
      </c>
    </row>
    <row r="501" spans="1:12" x14ac:dyDescent="0.3">
      <c r="A501">
        <f>'INB Plot'!$C$28 + (ROW() - 52)*'INB Plot'!$C$29</f>
        <v>2370</v>
      </c>
      <c r="B501">
        <f t="shared" si="63"/>
        <v>7.0469178139761632E-8</v>
      </c>
      <c r="C501">
        <f t="shared" si="64"/>
        <v>6.7482075073808518E-9</v>
      </c>
      <c r="D501" s="5">
        <f t="shared" si="65"/>
        <v>4206425.1161954179</v>
      </c>
      <c r="E501" s="5">
        <f t="shared" si="66"/>
        <v>402811.98529160692</v>
      </c>
      <c r="F501" s="15">
        <f t="shared" si="67"/>
        <v>36.024648673607835</v>
      </c>
      <c r="G501">
        <f t="shared" si="68"/>
        <v>72.262644178044184</v>
      </c>
      <c r="H501">
        <f t="shared" si="69"/>
        <v>-90.431515720560952</v>
      </c>
      <c r="I501" s="15">
        <f t="shared" ref="I501:I517" si="70">F501+G501+H501</f>
        <v>17.85577713109106</v>
      </c>
      <c r="J501" s="5">
        <f xml:space="preserve"> 'INB Plot'!$C$16*($H$2 - I501)</f>
        <v>13545469.640804417</v>
      </c>
      <c r="K501" s="5">
        <f xml:space="preserve"> 'INB Plot'!$C$17 + A501*'INB Plot'!$C$18</f>
        <v>7510000</v>
      </c>
      <c r="L501" s="5">
        <f t="shared" ref="L501:L517" si="71" xml:space="preserve"> J501 - K501</f>
        <v>6035469.6408044174</v>
      </c>
    </row>
    <row r="502" spans="1:12" x14ac:dyDescent="0.3">
      <c r="A502">
        <f>'INB Plot'!$C$28 + (ROW() - 52)*'INB Plot'!$C$29</f>
        <v>2375</v>
      </c>
      <c r="B502">
        <f t="shared" si="63"/>
        <v>7.0455022017194377E-8</v>
      </c>
      <c r="C502">
        <f t="shared" si="64"/>
        <v>6.734006734006734E-9</v>
      </c>
      <c r="D502" s="5">
        <f t="shared" si="65"/>
        <v>4205580.1131588174</v>
      </c>
      <c r="E502" s="5">
        <f t="shared" si="66"/>
        <v>401964.31697239057</v>
      </c>
      <c r="F502" s="15">
        <f t="shared" si="67"/>
        <v>35.956062221362053</v>
      </c>
      <c r="G502">
        <f t="shared" si="68"/>
        <v>72.331018014028473</v>
      </c>
      <c r="H502">
        <f t="shared" si="69"/>
        <v>-90.464808505354085</v>
      </c>
      <c r="I502" s="15">
        <f t="shared" si="70"/>
        <v>17.822271730036448</v>
      </c>
      <c r="J502" s="5">
        <f xml:space="preserve"> 'INB Plot'!$C$16*($H$2 - I502)</f>
        <v>13550495.450962609</v>
      </c>
      <c r="K502" s="5">
        <f xml:space="preserve"> 'INB Plot'!$C$17 + A502*'INB Plot'!$C$18</f>
        <v>7525000</v>
      </c>
      <c r="L502" s="5">
        <f t="shared" si="71"/>
        <v>6025495.4509626087</v>
      </c>
    </row>
    <row r="503" spans="1:12" x14ac:dyDescent="0.3">
      <c r="A503">
        <f>'INB Plot'!$C$28 + (ROW() - 52)*'INB Plot'!$C$29</f>
        <v>2380</v>
      </c>
      <c r="B503">
        <f t="shared" si="63"/>
        <v>7.0440925374133719E-8</v>
      </c>
      <c r="C503">
        <f t="shared" si="64"/>
        <v>6.7198656026879459E-9</v>
      </c>
      <c r="D503" s="5">
        <f t="shared" si="65"/>
        <v>4204738.6605551438</v>
      </c>
      <c r="E503" s="5">
        <f t="shared" si="66"/>
        <v>401120.20878891222</v>
      </c>
      <c r="F503" s="15">
        <f t="shared" si="67"/>
        <v>35.887736420273434</v>
      </c>
      <c r="G503">
        <f t="shared" si="68"/>
        <v>72.399131873450074</v>
      </c>
      <c r="H503">
        <f t="shared" si="69"/>
        <v>-90.497976719203535</v>
      </c>
      <c r="I503" s="15">
        <f t="shared" si="70"/>
        <v>17.788891574519965</v>
      </c>
      <c r="J503" s="5">
        <f xml:space="preserve"> 'INB Plot'!$C$16*($H$2 - I503)</f>
        <v>13555502.47429008</v>
      </c>
      <c r="K503" s="5">
        <f xml:space="preserve"> 'INB Plot'!$C$17 + A503*'INB Plot'!$C$18</f>
        <v>7540000</v>
      </c>
      <c r="L503" s="5">
        <f t="shared" si="71"/>
        <v>6015502.4742900804</v>
      </c>
    </row>
    <row r="504" spans="1:12" x14ac:dyDescent="0.3">
      <c r="A504">
        <f>'INB Plot'!$C$28 + (ROW() - 52)*'INB Plot'!$C$29</f>
        <v>2385</v>
      </c>
      <c r="B504">
        <f t="shared" si="63"/>
        <v>7.0426887836494692E-8</v>
      </c>
      <c r="C504">
        <f t="shared" si="64"/>
        <v>6.7057837384744346E-9</v>
      </c>
      <c r="D504" s="5">
        <f t="shared" si="65"/>
        <v>4203900.736054631</v>
      </c>
      <c r="E504" s="5">
        <f t="shared" si="66"/>
        <v>400279.63835976535</v>
      </c>
      <c r="F504" s="15">
        <f t="shared" si="67"/>
        <v>35.819669787399086</v>
      </c>
      <c r="G504">
        <f t="shared" si="68"/>
        <v>72.466987236251498</v>
      </c>
      <c r="H504">
        <f t="shared" si="69"/>
        <v>-90.531021058438341</v>
      </c>
      <c r="I504" s="15">
        <f t="shared" si="70"/>
        <v>17.755635965212235</v>
      </c>
      <c r="J504" s="5">
        <f xml:space="preserve"> 'INB Plot'!$C$16*($H$2 - I504)</f>
        <v>13560490.815686241</v>
      </c>
      <c r="K504" s="5">
        <f xml:space="preserve"> 'INB Plot'!$C$17 + A504*'INB Plot'!$C$18</f>
        <v>7555000</v>
      </c>
      <c r="L504" s="5">
        <f t="shared" si="71"/>
        <v>6005490.8156862408</v>
      </c>
    </row>
    <row r="505" spans="1:12" x14ac:dyDescent="0.3">
      <c r="A505">
        <f>'INB Plot'!$C$28 + (ROW() - 52)*'INB Plot'!$C$29</f>
        <v>2390</v>
      </c>
      <c r="B505">
        <f t="shared" si="63"/>
        <v>7.0412909033322776E-8</v>
      </c>
      <c r="C505">
        <f t="shared" si="64"/>
        <v>6.6917607695524886E-9</v>
      </c>
      <c r="D505" s="5">
        <f t="shared" si="65"/>
        <v>4203066.3175143711</v>
      </c>
      <c r="E505" s="5">
        <f t="shared" si="66"/>
        <v>399442.58349075704</v>
      </c>
      <c r="F505" s="15">
        <f t="shared" si="67"/>
        <v>35.751860851023473</v>
      </c>
      <c r="G505">
        <f t="shared" si="68"/>
        <v>72.534585571163461</v>
      </c>
      <c r="H505">
        <f t="shared" si="69"/>
        <v>-90.56394221422039</v>
      </c>
      <c r="I505" s="15">
        <f t="shared" si="70"/>
        <v>17.722504207966551</v>
      </c>
      <c r="J505" s="5">
        <f xml:space="preserve"> 'INB Plot'!$C$16*($H$2 - I505)</f>
        <v>13565460.579273093</v>
      </c>
      <c r="K505" s="5">
        <f xml:space="preserve"> 'INB Plot'!$C$17 + A505*'INB Plot'!$C$18</f>
        <v>7570000</v>
      </c>
      <c r="L505" s="5">
        <f t="shared" si="71"/>
        <v>5995460.5792730935</v>
      </c>
    </row>
    <row r="506" spans="1:12" x14ac:dyDescent="0.3">
      <c r="A506">
        <f>'INB Plot'!$C$28 + (ROW() - 52)*'INB Plot'!$C$29</f>
        <v>2395</v>
      </c>
      <c r="B506">
        <f t="shared" si="63"/>
        <v>7.0398988596761185E-8</v>
      </c>
      <c r="C506">
        <f t="shared" si="64"/>
        <v>6.6777963272120202E-9</v>
      </c>
      <c r="D506" s="5">
        <f t="shared" si="65"/>
        <v>4202235.3829763671</v>
      </c>
      <c r="E506" s="5">
        <f t="shared" si="66"/>
        <v>398609.02217295492</v>
      </c>
      <c r="F506" s="15">
        <f t="shared" si="67"/>
        <v>35.684308150552454</v>
      </c>
      <c r="G506">
        <f t="shared" si="68"/>
        <v>72.601928335811181</v>
      </c>
      <c r="H506">
        <f t="shared" si="69"/>
        <v>-90.59674087259134</v>
      </c>
      <c r="I506" s="15">
        <f t="shared" si="70"/>
        <v>17.689495613772294</v>
      </c>
      <c r="J506" s="5">
        <f xml:space="preserve"> 'INB Plot'!$C$16*($H$2 - I506)</f>
        <v>13570411.868402231</v>
      </c>
      <c r="K506" s="5">
        <f xml:space="preserve"> 'INB Plot'!$C$17 + A506*'INB Plot'!$C$18</f>
        <v>7585000</v>
      </c>
      <c r="L506" s="5">
        <f t="shared" si="71"/>
        <v>5985411.8684022315</v>
      </c>
    </row>
    <row r="507" spans="1:12" x14ac:dyDescent="0.3">
      <c r="A507">
        <f>'INB Plot'!$C$28 + (ROW() - 52)*'INB Plot'!$C$29</f>
        <v>2400</v>
      </c>
      <c r="B507">
        <f t="shared" si="63"/>
        <v>7.0385126162018594E-8</v>
      </c>
      <c r="C507">
        <f t="shared" si="64"/>
        <v>6.6638900458142443E-9</v>
      </c>
      <c r="D507" s="5">
        <f t="shared" si="65"/>
        <v>4201407.9106656043</v>
      </c>
      <c r="E507" s="5">
        <f t="shared" si="66"/>
        <v>397778.932580758</v>
      </c>
      <c r="F507" s="15">
        <f t="shared" si="67"/>
        <v>35.617010236408397</v>
      </c>
      <c r="G507">
        <f t="shared" si="68"/>
        <v>72.669016976818625</v>
      </c>
      <c r="H507">
        <f t="shared" si="69"/>
        <v>-90.629417714519803</v>
      </c>
      <c r="I507" s="15">
        <f t="shared" si="70"/>
        <v>17.656609498707212</v>
      </c>
      <c r="J507" s="5">
        <f xml:space="preserve"> 'INB Plot'!$C$16*($H$2 - I507)</f>
        <v>13575344.785661994</v>
      </c>
      <c r="K507" s="5">
        <f xml:space="preserve"> 'INB Plot'!$C$17 + A507*'INB Plot'!$C$18</f>
        <v>7600000</v>
      </c>
      <c r="L507" s="5">
        <f t="shared" si="71"/>
        <v>5975344.7856619935</v>
      </c>
    </row>
    <row r="508" spans="1:12" x14ac:dyDescent="0.3">
      <c r="A508">
        <f>'INB Plot'!$C$28 + (ROW() - 52)*'INB Plot'!$C$29</f>
        <v>2405</v>
      </c>
      <c r="B508">
        <f t="shared" si="63"/>
        <v>7.0371321367337306E-8</v>
      </c>
      <c r="C508">
        <f t="shared" si="64"/>
        <v>6.6500415627597672E-9</v>
      </c>
      <c r="D508" s="5">
        <f t="shared" si="65"/>
        <v>4200583.8789881505</v>
      </c>
      <c r="E508" s="5">
        <f t="shared" si="66"/>
        <v>396952.29306999169</v>
      </c>
      <c r="F508" s="15">
        <f t="shared" si="67"/>
        <v>35.549965669926515</v>
      </c>
      <c r="G508">
        <f t="shared" si="68"/>
        <v>72.735852929912767</v>
      </c>
      <c r="H508">
        <f t="shared" si="69"/>
        <v>-90.661973415949575</v>
      </c>
      <c r="I508" s="15">
        <f t="shared" si="70"/>
        <v>17.623845183889699</v>
      </c>
      <c r="J508" s="5">
        <f xml:space="preserve"> 'INB Plot'!$C$16*($H$2 - I508)</f>
        <v>13580259.432884621</v>
      </c>
      <c r="K508" s="5">
        <f xml:space="preserve"> 'INB Plot'!$C$17 + A508*'INB Plot'!$C$18</f>
        <v>7615000</v>
      </c>
      <c r="L508" s="5">
        <f t="shared" si="71"/>
        <v>5965259.4328846205</v>
      </c>
    </row>
    <row r="509" spans="1:12" x14ac:dyDescent="0.3">
      <c r="A509">
        <f>'INB Plot'!$C$28 + (ROW() - 52)*'INB Plot'!$C$29</f>
        <v>2410</v>
      </c>
      <c r="B509">
        <f t="shared" si="63"/>
        <v>7.0357573853961743E-8</v>
      </c>
      <c r="C509">
        <f t="shared" si="64"/>
        <v>6.6362505184570715E-9</v>
      </c>
      <c r="D509" s="5">
        <f t="shared" si="65"/>
        <v>4199763.2665292751</v>
      </c>
      <c r="E509" s="5">
        <f t="shared" si="66"/>
        <v>396129.08217602654</v>
      </c>
      <c r="F509" s="15">
        <f t="shared" si="67"/>
        <v>35.483173023252355</v>
      </c>
      <c r="G509">
        <f t="shared" si="68"/>
        <v>72.802437620025387</v>
      </c>
      <c r="H509">
        <f t="shared" si="69"/>
        <v>-90.694408647843716</v>
      </c>
      <c r="I509" s="15">
        <f t="shared" si="70"/>
        <v>17.591201995434034</v>
      </c>
      <c r="J509" s="5">
        <f xml:space="preserve"> 'INB Plot'!$C$16*($H$2 - I509)</f>
        <v>13585155.911152972</v>
      </c>
      <c r="K509" s="5">
        <f xml:space="preserve"> 'INB Plot'!$C$17 + A509*'INB Plot'!$C$18</f>
        <v>7630000</v>
      </c>
      <c r="L509" s="5">
        <f t="shared" si="71"/>
        <v>5955155.9111529719</v>
      </c>
    </row>
    <row r="510" spans="1:12" x14ac:dyDescent="0.3">
      <c r="A510">
        <f>'INB Plot'!$C$28 + (ROW() - 52)*'INB Plot'!$C$29</f>
        <v>2415</v>
      </c>
      <c r="B510">
        <f t="shared" si="63"/>
        <v>7.0343883266107415E-8</v>
      </c>
      <c r="C510">
        <f t="shared" si="64"/>
        <v>6.6225165562913907E-9</v>
      </c>
      <c r="D510" s="5">
        <f t="shared" si="65"/>
        <v>4198946.0520515963</v>
      </c>
      <c r="E510" s="5">
        <f t="shared" si="66"/>
        <v>395309.27861192054</v>
      </c>
      <c r="F510" s="15">
        <f t="shared" si="67"/>
        <v>35.416630879240522</v>
      </c>
      <c r="G510">
        <f t="shared" si="68"/>
        <v>72.868772461394485</v>
      </c>
      <c r="H510">
        <f t="shared" si="69"/>
        <v>-90.726724076230965</v>
      </c>
      <c r="I510" s="15">
        <f t="shared" si="70"/>
        <v>17.558679264404049</v>
      </c>
      <c r="J510" s="5">
        <f xml:space="preserve"> 'INB Plot'!$C$16*($H$2 - I510)</f>
        <v>13590034.320807468</v>
      </c>
      <c r="K510" s="5">
        <f xml:space="preserve"> 'INB Plot'!$C$17 + A510*'INB Plot'!$C$18</f>
        <v>7645000</v>
      </c>
      <c r="L510" s="5">
        <f t="shared" si="71"/>
        <v>5945034.3208074681</v>
      </c>
    </row>
    <row r="511" spans="1:12" x14ac:dyDescent="0.3">
      <c r="A511">
        <f>'INB Plot'!$C$28 + (ROW() - 52)*'INB Plot'!$C$29</f>
        <v>2420</v>
      </c>
      <c r="B511">
        <f t="shared" si="63"/>
        <v>7.0330249250930161E-8</v>
      </c>
      <c r="C511">
        <f t="shared" si="64"/>
        <v>6.6088393225939693E-9</v>
      </c>
      <c r="D511" s="5">
        <f t="shared" si="65"/>
        <v>4198132.2144932467</v>
      </c>
      <c r="E511" s="5">
        <f t="shared" si="66"/>
        <v>394492.86126658402</v>
      </c>
      <c r="F511" s="15">
        <f t="shared" si="67"/>
        <v>35.350337831354381</v>
      </c>
      <c r="G511">
        <f t="shared" si="68"/>
        <v>72.934858857664835</v>
      </c>
      <c r="H511">
        <f t="shared" si="69"/>
        <v>-90.758920362251956</v>
      </c>
      <c r="I511" s="15">
        <f t="shared" si="70"/>
        <v>17.52627632676726</v>
      </c>
      <c r="J511" s="5">
        <f xml:space="preserve"> 'INB Plot'!$C$16*($H$2 - I511)</f>
        <v>13594894.761452988</v>
      </c>
      <c r="K511" s="5">
        <f xml:space="preserve"> 'INB Plot'!$C$17 + A511*'INB Plot'!$C$18</f>
        <v>7660000</v>
      </c>
      <c r="L511" s="5">
        <f t="shared" si="71"/>
        <v>5934894.7614529878</v>
      </c>
    </row>
    <row r="512" spans="1:12" x14ac:dyDescent="0.3">
      <c r="A512">
        <f>'INB Plot'!$C$28 + (ROW() - 52)*'INB Plot'!$C$29</f>
        <v>2425</v>
      </c>
      <c r="B512">
        <f t="shared" si="63"/>
        <v>7.0316671458495908E-8</v>
      </c>
      <c r="C512">
        <f t="shared" si="64"/>
        <v>6.5952184666117064E-9</v>
      </c>
      <c r="D512" s="5">
        <f t="shared" si="65"/>
        <v>4197321.7329660654</v>
      </c>
      <c r="E512" s="5">
        <f t="shared" si="66"/>
        <v>393679.80920296785</v>
      </c>
      <c r="F512" s="15">
        <f t="shared" si="67"/>
        <v>35.284292483567071</v>
      </c>
      <c r="G512">
        <f t="shared" si="68"/>
        <v>73.000698201986609</v>
      </c>
      <c r="H512">
        <f t="shared" si="69"/>
        <v>-90.790998162202158</v>
      </c>
      <c r="I512" s="15">
        <f t="shared" si="70"/>
        <v>17.493992523351523</v>
      </c>
      <c r="J512" s="5">
        <f xml:space="preserve"> 'INB Plot'!$C$16*($H$2 - I512)</f>
        <v>13599737.331965348</v>
      </c>
      <c r="K512" s="5">
        <f xml:space="preserve"> 'INB Plot'!$C$17 + A512*'INB Plot'!$C$18</f>
        <v>7675000</v>
      </c>
      <c r="L512" s="5">
        <f t="shared" si="71"/>
        <v>5924737.3319653478</v>
      </c>
    </row>
    <row r="513" spans="1:12" x14ac:dyDescent="0.3">
      <c r="A513">
        <f>'INB Plot'!$C$28 + (ROW() - 52)*'INB Plot'!$C$29</f>
        <v>2430</v>
      </c>
      <c r="B513">
        <f t="shared" si="63"/>
        <v>7.0303149541750695E-8</v>
      </c>
      <c r="C513">
        <f t="shared" si="64"/>
        <v>6.5816536404771703E-9</v>
      </c>
      <c r="D513" s="5">
        <f t="shared" si="65"/>
        <v>4196514.5867538108</v>
      </c>
      <c r="E513" s="5">
        <f t="shared" si="66"/>
        <v>392870.10165627318</v>
      </c>
      <c r="F513" s="15">
        <f t="shared" si="67"/>
        <v>35.218493450263459</v>
      </c>
      <c r="G513">
        <f t="shared" si="68"/>
        <v>73.066291877113144</v>
      </c>
      <c r="H513">
        <f t="shared" si="69"/>
        <v>-90.822958127577181</v>
      </c>
      <c r="I513" s="15">
        <f t="shared" si="70"/>
        <v>17.461827199799416</v>
      </c>
      <c r="J513" s="5">
        <f xml:space="preserve"> 'INB Plot'!$C$16*($H$2 - I513)</f>
        <v>13604562.130498163</v>
      </c>
      <c r="K513" s="5">
        <f xml:space="preserve"> 'INB Plot'!$C$17 + A513*'INB Plot'!$C$18</f>
        <v>7690000</v>
      </c>
      <c r="L513" s="5">
        <f t="shared" si="71"/>
        <v>5914562.1304981634</v>
      </c>
    </row>
    <row r="514" spans="1:12" x14ac:dyDescent="0.3">
      <c r="A514">
        <f>'INB Plot'!$C$28 + (ROW() - 52)*'INB Plot'!$C$29</f>
        <v>2435</v>
      </c>
      <c r="B514">
        <f t="shared" si="63"/>
        <v>7.0289683156491075E-8</v>
      </c>
      <c r="C514">
        <f t="shared" si="64"/>
        <v>6.5681444991789821E-9</v>
      </c>
      <c r="D514" s="5">
        <f t="shared" si="65"/>
        <v>4195710.7553103948</v>
      </c>
      <c r="E514" s="5">
        <f t="shared" si="66"/>
        <v>392063.71803218394</v>
      </c>
      <c r="F514" s="15">
        <f t="shared" si="67"/>
        <v>35.152939356143307</v>
      </c>
      <c r="G514">
        <f t="shared" si="68"/>
        <v>73.131641255497982</v>
      </c>
      <c r="H514">
        <f t="shared" si="69"/>
        <v>-90.854800905116235</v>
      </c>
      <c r="I514" s="15">
        <f t="shared" si="70"/>
        <v>17.429779706525053</v>
      </c>
      <c r="J514" s="5">
        <f xml:space="preserve"> 'INB Plot'!$C$16*($H$2 - I514)</f>
        <v>13609369.254489318</v>
      </c>
      <c r="K514" s="5">
        <f xml:space="preserve"> 'INB Plot'!$C$17 + A514*'INB Plot'!$C$18</f>
        <v>7705000</v>
      </c>
      <c r="L514" s="5">
        <f t="shared" si="71"/>
        <v>5904369.2544893175</v>
      </c>
    </row>
    <row r="515" spans="1:12" x14ac:dyDescent="0.3">
      <c r="A515">
        <f>'INB Plot'!$C$28 + (ROW() - 52)*'INB Plot'!$C$29</f>
        <v>2440</v>
      </c>
      <c r="B515">
        <f t="shared" si="63"/>
        <v>7.0276271961334992E-8</v>
      </c>
      <c r="C515">
        <f t="shared" si="64"/>
        <v>6.5546907005325683E-9</v>
      </c>
      <c r="D515" s="5">
        <f t="shared" si="65"/>
        <v>4194910.2182581415</v>
      </c>
      <c r="E515" s="5">
        <f t="shared" si="66"/>
        <v>391260.63790512085</v>
      </c>
      <c r="F515" s="15">
        <f t="shared" si="67"/>
        <v>35.087628836125411</v>
      </c>
      <c r="G515">
        <f t="shared" si="68"/>
        <v>73.196747699390698</v>
      </c>
      <c r="H515">
        <f t="shared" si="69"/>
        <v>-90.886527136845046</v>
      </c>
      <c r="I515" s="15">
        <f t="shared" si="70"/>
        <v>17.39784939867107</v>
      </c>
      <c r="J515" s="5">
        <f xml:space="preserve"> 'INB Plot'!$C$16*($H$2 - I515)</f>
        <v>13614158.800667416</v>
      </c>
      <c r="K515" s="5">
        <f xml:space="preserve"> 'INB Plot'!$C$17 + A515*'INB Plot'!$C$18</f>
        <v>7720000</v>
      </c>
      <c r="L515" s="5">
        <f t="shared" si="71"/>
        <v>5894158.8006674163</v>
      </c>
    </row>
    <row r="516" spans="1:12" x14ac:dyDescent="0.3">
      <c r="A516">
        <f>'INB Plot'!$C$28 + (ROW() - 52)*'INB Plot'!$C$29</f>
        <v>2445</v>
      </c>
      <c r="B516">
        <f t="shared" si="63"/>
        <v>7.0262915617692829E-8</v>
      </c>
      <c r="C516">
        <f t="shared" si="64"/>
        <v>6.5412919051512673E-9</v>
      </c>
      <c r="D516" s="5">
        <f t="shared" si="65"/>
        <v>4194112.9553860598</v>
      </c>
      <c r="E516" s="5">
        <f t="shared" si="66"/>
        <v>390460.84101651673</v>
      </c>
      <c r="F516" s="15">
        <f t="shared" si="67"/>
        <v>35.022560535252993</v>
      </c>
      <c r="G516">
        <f t="shared" si="68"/>
        <v>73.261612560931269</v>
      </c>
      <c r="H516">
        <f t="shared" si="69"/>
        <v>-90.918137460118857</v>
      </c>
      <c r="I516" s="15">
        <f t="shared" si="70"/>
        <v>17.366035636065405</v>
      </c>
      <c r="J516" s="5">
        <f xml:space="preserve"> 'INB Plot'!$C$16*($H$2 - I516)</f>
        <v>13618930.865058266</v>
      </c>
      <c r="K516" s="5">
        <f xml:space="preserve"> 'INB Plot'!$C$17 + A516*'INB Plot'!$C$18</f>
        <v>7735000</v>
      </c>
      <c r="L516" s="5">
        <f t="shared" si="71"/>
        <v>5883930.8650582656</v>
      </c>
    </row>
    <row r="517" spans="1:12" x14ac:dyDescent="0.3">
      <c r="A517">
        <f>'INB Plot'!$C$28 + (ROW() - 52)*'INB Plot'!$C$29</f>
        <v>2450</v>
      </c>
      <c r="B517">
        <f t="shared" si="63"/>
        <v>7.0249613789739E-8</v>
      </c>
      <c r="C517">
        <f t="shared" si="64"/>
        <v>6.5279477764177885E-9</v>
      </c>
      <c r="D517" s="5">
        <f t="shared" si="65"/>
        <v>4193318.9466481502</v>
      </c>
      <c r="E517" s="5">
        <f t="shared" si="66"/>
        <v>389664.30727311299</v>
      </c>
      <c r="F517" s="15">
        <f t="shared" si="67"/>
        <v>34.957733108599882</v>
      </c>
      <c r="G517">
        <f t="shared" si="68"/>
        <v>73.326237182244029</v>
      </c>
      <c r="H517">
        <f t="shared" si="69"/>
        <v>-90.949632507665001</v>
      </c>
      <c r="I517" s="15">
        <f t="shared" si="70"/>
        <v>17.33433778317891</v>
      </c>
      <c r="J517" s="5">
        <f xml:space="preserve"> 'INB Plot'!$C$16*($H$2 - I517)</f>
        <v>13623685.54299124</v>
      </c>
      <c r="K517" s="5">
        <f xml:space="preserve"> 'INB Plot'!$C$17 + A517*'INB Plot'!$C$18</f>
        <v>7750000</v>
      </c>
      <c r="L517" s="5">
        <f t="shared" si="71"/>
        <v>5873685.5429912396</v>
      </c>
    </row>
    <row r="518" spans="1:12" x14ac:dyDescent="0.3">
      <c r="L518" s="5">
        <f>MAX(L52:L517)</f>
        <v>7452708.727465881</v>
      </c>
    </row>
    <row r="519" spans="1:12" x14ac:dyDescent="0.3">
      <c r="L519" s="5">
        <f>(MATCH(L518,L52:L518,0)+1)</f>
        <v>226</v>
      </c>
    </row>
  </sheetData>
  <mergeCells count="5">
    <mergeCell ref="B36:C36"/>
    <mergeCell ref="B38:C38"/>
    <mergeCell ref="M6:N6"/>
    <mergeCell ref="D5:E5"/>
    <mergeCell ref="D6:E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INB Plot</vt:lpstr>
      <vt:lpstr>VOI Plots</vt:lpstr>
    </vt:vector>
  </TitlesOfParts>
  <Company>HSC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Willan</dc:creator>
  <cp:lastModifiedBy>Andrew Willan</cp:lastModifiedBy>
  <dcterms:created xsi:type="dcterms:W3CDTF">2012-10-20T12:34:26Z</dcterms:created>
  <dcterms:modified xsi:type="dcterms:W3CDTF">2013-12-04T14:43:23Z</dcterms:modified>
</cp:coreProperties>
</file>