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S\Websites\andywillan.com\downloads\"/>
    </mc:Choice>
  </mc:AlternateContent>
  <bookViews>
    <workbookView xWindow="0" yWindow="132" windowWidth="19152" windowHeight="11316"/>
  </bookViews>
  <sheets>
    <sheet name="INB Plot" sheetId="1" r:id="rId1"/>
    <sheet name="VOI Plots" sheetId="2" r:id="rId2"/>
  </sheets>
  <calcPr calcId="152511"/>
</workbook>
</file>

<file path=xl/calcChain.xml><?xml version="1.0" encoding="utf-8"?>
<calcChain xmlns="http://schemas.openxmlformats.org/spreadsheetml/2006/main">
  <c r="R28" i="1" l="1"/>
  <c r="A234" i="1" l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2" i="2"/>
  <c r="A517" i="2"/>
  <c r="A516" i="2"/>
  <c r="A515" i="2"/>
  <c r="A514" i="2"/>
  <c r="A513" i="2"/>
  <c r="A512" i="2"/>
  <c r="A511" i="2"/>
  <c r="A510" i="2"/>
  <c r="A509" i="2"/>
  <c r="A508" i="2"/>
  <c r="A507" i="2"/>
  <c r="A506" i="2"/>
  <c r="A505" i="2"/>
  <c r="A504" i="2"/>
  <c r="A503" i="2"/>
  <c r="A502" i="2"/>
  <c r="A501" i="2"/>
  <c r="A500" i="2"/>
  <c r="A499" i="2"/>
  <c r="A498" i="2"/>
  <c r="A497" i="2"/>
  <c r="A496" i="2"/>
  <c r="A495" i="2"/>
  <c r="A494" i="2"/>
  <c r="A493" i="2"/>
  <c r="A492" i="2"/>
  <c r="A491" i="2"/>
  <c r="A490" i="2"/>
  <c r="A489" i="2"/>
  <c r="A488" i="2"/>
  <c r="A487" i="2"/>
  <c r="A486" i="2"/>
  <c r="A485" i="2"/>
  <c r="A484" i="2"/>
  <c r="A483" i="2"/>
  <c r="A482" i="2"/>
  <c r="A481" i="2"/>
  <c r="A480" i="2"/>
  <c r="A479" i="2"/>
  <c r="A478" i="2"/>
  <c r="A477" i="2"/>
  <c r="A476" i="2"/>
  <c r="A475" i="2"/>
  <c r="A474" i="2"/>
  <c r="A473" i="2"/>
  <c r="A472" i="2"/>
  <c r="A471" i="2"/>
  <c r="A470" i="2"/>
  <c r="A469" i="2"/>
  <c r="A468" i="2"/>
  <c r="A467" i="2"/>
  <c r="A466" i="2"/>
  <c r="A465" i="2"/>
  <c r="A464" i="2"/>
  <c r="A463" i="2"/>
  <c r="A462" i="2"/>
  <c r="A461" i="2"/>
  <c r="A460" i="2"/>
  <c r="A459" i="2"/>
  <c r="A458" i="2"/>
  <c r="A457" i="2"/>
  <c r="A456" i="2"/>
  <c r="A455" i="2"/>
  <c r="A454" i="2"/>
  <c r="A453" i="2"/>
  <c r="A452" i="2"/>
  <c r="A451" i="2"/>
  <c r="A450" i="2"/>
  <c r="A449" i="2"/>
  <c r="A448" i="2"/>
  <c r="A447" i="2"/>
  <c r="A446" i="2"/>
  <c r="A445" i="2"/>
  <c r="A444" i="2"/>
  <c r="A443" i="2"/>
  <c r="A442" i="2"/>
  <c r="A441" i="2"/>
  <c r="A440" i="2"/>
  <c r="A439" i="2"/>
  <c r="A438" i="2"/>
  <c r="A437" i="2"/>
  <c r="A436" i="2"/>
  <c r="A435" i="2"/>
  <c r="A434" i="2"/>
  <c r="A433" i="2"/>
  <c r="A432" i="2"/>
  <c r="A431" i="2"/>
  <c r="A430" i="2"/>
  <c r="A429" i="2"/>
  <c r="A428" i="2"/>
  <c r="A427" i="2"/>
  <c r="A426" i="2"/>
  <c r="A425" i="2"/>
  <c r="A424" i="2"/>
  <c r="A423" i="2"/>
  <c r="A422" i="2"/>
  <c r="A421" i="2"/>
  <c r="A420" i="2"/>
  <c r="A419" i="2"/>
  <c r="A418" i="2"/>
  <c r="A417" i="2"/>
  <c r="A416" i="2"/>
  <c r="A415" i="2"/>
  <c r="A414" i="2"/>
  <c r="A413" i="2"/>
  <c r="A412" i="2"/>
  <c r="A411" i="2"/>
  <c r="A410" i="2"/>
  <c r="A409" i="2"/>
  <c r="A408" i="2"/>
  <c r="A407" i="2"/>
  <c r="A406" i="2"/>
  <c r="A405" i="2"/>
  <c r="A404" i="2"/>
  <c r="A403" i="2"/>
  <c r="A402" i="2"/>
  <c r="A401" i="2"/>
  <c r="A400" i="2"/>
  <c r="A399" i="2"/>
  <c r="A398" i="2"/>
  <c r="A397" i="2"/>
  <c r="A396" i="2"/>
  <c r="A395" i="2"/>
  <c r="A394" i="2"/>
  <c r="A393" i="2"/>
  <c r="A392" i="2"/>
  <c r="A391" i="2"/>
  <c r="A390" i="2"/>
  <c r="A389" i="2"/>
  <c r="A388" i="2"/>
  <c r="A387" i="2"/>
  <c r="A386" i="2"/>
  <c r="A385" i="2"/>
  <c r="A384" i="2"/>
  <c r="A383" i="2"/>
  <c r="A382" i="2"/>
  <c r="A381" i="2"/>
  <c r="A380" i="2"/>
  <c r="A379" i="2"/>
  <c r="A378" i="2"/>
  <c r="A377" i="2"/>
  <c r="A376" i="2"/>
  <c r="A375" i="2"/>
  <c r="A374" i="2"/>
  <c r="A373" i="2"/>
  <c r="A372" i="2"/>
  <c r="A371" i="2"/>
  <c r="A370" i="2"/>
  <c r="A369" i="2"/>
  <c r="A368" i="2"/>
  <c r="A367" i="2"/>
  <c r="A366" i="2"/>
  <c r="A365" i="2"/>
  <c r="A364" i="2"/>
  <c r="A363" i="2"/>
  <c r="A362" i="2"/>
  <c r="A361" i="2"/>
  <c r="A360" i="2"/>
  <c r="A359" i="2"/>
  <c r="A358" i="2"/>
  <c r="A357" i="2"/>
  <c r="A356" i="2"/>
  <c r="A355" i="2"/>
  <c r="A354" i="2"/>
  <c r="A353" i="2"/>
  <c r="A352" i="2"/>
  <c r="A351" i="2"/>
  <c r="A350" i="2"/>
  <c r="A349" i="2"/>
  <c r="A348" i="2"/>
  <c r="A347" i="2"/>
  <c r="A346" i="2"/>
  <c r="A345" i="2"/>
  <c r="A344" i="2"/>
  <c r="A343" i="2"/>
  <c r="A342" i="2"/>
  <c r="A341" i="2"/>
  <c r="A340" i="2"/>
  <c r="A339" i="2"/>
  <c r="A338" i="2"/>
  <c r="A337" i="2"/>
  <c r="A336" i="2"/>
  <c r="A335" i="2"/>
  <c r="A334" i="2"/>
  <c r="A333" i="2"/>
  <c r="A332" i="2"/>
  <c r="A331" i="2"/>
  <c r="A330" i="2"/>
  <c r="A329" i="2"/>
  <c r="A328" i="2"/>
  <c r="A327" i="2"/>
  <c r="A326" i="2"/>
  <c r="A325" i="2"/>
  <c r="A324" i="2"/>
  <c r="A323" i="2"/>
  <c r="A322" i="2"/>
  <c r="A321" i="2"/>
  <c r="A320" i="2"/>
  <c r="A319" i="2"/>
  <c r="A318" i="2"/>
  <c r="A317" i="2"/>
  <c r="A316" i="2"/>
  <c r="A315" i="2"/>
  <c r="A314" i="2"/>
  <c r="A313" i="2"/>
  <c r="A312" i="2"/>
  <c r="A311" i="2"/>
  <c r="A310" i="2"/>
  <c r="A309" i="2"/>
  <c r="A308" i="2"/>
  <c r="A307" i="2"/>
  <c r="A306" i="2"/>
  <c r="A305" i="2"/>
  <c r="A304" i="2"/>
  <c r="A303" i="2"/>
  <c r="A302" i="2"/>
  <c r="A301" i="2"/>
  <c r="A300" i="2"/>
  <c r="A299" i="2"/>
  <c r="A298" i="2"/>
  <c r="A297" i="2"/>
  <c r="A296" i="2"/>
  <c r="A295" i="2"/>
  <c r="A294" i="2"/>
  <c r="A293" i="2"/>
  <c r="A292" i="2"/>
  <c r="A291" i="2"/>
  <c r="A290" i="2"/>
  <c r="A289" i="2"/>
  <c r="A288" i="2"/>
  <c r="A287" i="2"/>
  <c r="A286" i="2"/>
  <c r="A285" i="2"/>
  <c r="A284" i="2"/>
  <c r="A283" i="2"/>
  <c r="A282" i="2"/>
  <c r="A281" i="2"/>
  <c r="A280" i="2"/>
  <c r="A279" i="2"/>
  <c r="A278" i="2"/>
  <c r="A277" i="2"/>
  <c r="A276" i="2"/>
  <c r="A275" i="2"/>
  <c r="A274" i="2"/>
  <c r="A273" i="2"/>
  <c r="A272" i="2"/>
  <c r="A271" i="2"/>
  <c r="A270" i="2"/>
  <c r="A269" i="2"/>
  <c r="A268" i="2"/>
  <c r="A267" i="2"/>
  <c r="A266" i="2"/>
  <c r="A265" i="2"/>
  <c r="A264" i="2"/>
  <c r="A263" i="2"/>
  <c r="A262" i="2"/>
  <c r="A261" i="2"/>
  <c r="A260" i="2"/>
  <c r="A259" i="2"/>
  <c r="A258" i="2"/>
  <c r="A257" i="2"/>
  <c r="A256" i="2"/>
  <c r="A255" i="2"/>
  <c r="A254" i="2"/>
  <c r="A253" i="2"/>
  <c r="A252" i="2"/>
  <c r="A251" i="2"/>
  <c r="A250" i="2"/>
  <c r="A249" i="2"/>
  <c r="A248" i="2"/>
  <c r="A247" i="2"/>
  <c r="A246" i="2"/>
  <c r="A245" i="2"/>
  <c r="A244" i="2"/>
  <c r="A243" i="2"/>
  <c r="A242" i="2"/>
  <c r="A241" i="2"/>
  <c r="A240" i="2"/>
  <c r="A239" i="2"/>
  <c r="A238" i="2"/>
  <c r="A237" i="2"/>
  <c r="A236" i="2"/>
  <c r="A235" i="2"/>
  <c r="A234" i="2"/>
  <c r="A233" i="2"/>
  <c r="A232" i="2"/>
  <c r="A231" i="2"/>
  <c r="A230" i="2"/>
  <c r="A229" i="2"/>
  <c r="A228" i="2"/>
  <c r="A227" i="2"/>
  <c r="A226" i="2"/>
  <c r="A225" i="2"/>
  <c r="A224" i="2"/>
  <c r="A223" i="2"/>
  <c r="A222" i="2"/>
  <c r="A221" i="2"/>
  <c r="A220" i="2"/>
  <c r="A219" i="2"/>
  <c r="A218" i="2"/>
  <c r="A217" i="2"/>
  <c r="A216" i="2"/>
  <c r="A215" i="2"/>
  <c r="A214" i="2"/>
  <c r="A213" i="2"/>
  <c r="A212" i="2"/>
  <c r="A211" i="2"/>
  <c r="A210" i="2"/>
  <c r="A209" i="2"/>
  <c r="A208" i="2"/>
  <c r="A207" i="2"/>
  <c r="A206" i="2"/>
  <c r="A205" i="2"/>
  <c r="A204" i="2"/>
  <c r="A203" i="2"/>
  <c r="A202" i="2"/>
  <c r="A201" i="2"/>
  <c r="A200" i="2"/>
  <c r="A199" i="2"/>
  <c r="A198" i="2"/>
  <c r="A197" i="2"/>
  <c r="A196" i="2"/>
  <c r="A195" i="2"/>
  <c r="A194" i="2"/>
  <c r="A193" i="2"/>
  <c r="A192" i="2"/>
  <c r="A191" i="2"/>
  <c r="A190" i="2"/>
  <c r="A189" i="2"/>
  <c r="A188" i="2"/>
  <c r="A187" i="2"/>
  <c r="A186" i="2"/>
  <c r="A185" i="2"/>
  <c r="A184" i="2"/>
  <c r="A183" i="2"/>
  <c r="A182" i="2"/>
  <c r="A181" i="2"/>
  <c r="A180" i="2"/>
  <c r="A179" i="2"/>
  <c r="A178" i="2"/>
  <c r="A177" i="2"/>
  <c r="A176" i="2"/>
  <c r="A175" i="2"/>
  <c r="A174" i="2"/>
  <c r="A173" i="2"/>
  <c r="A172" i="2"/>
  <c r="A171" i="2"/>
  <c r="A170" i="2"/>
  <c r="A169" i="2"/>
  <c r="A168" i="2"/>
  <c r="A167" i="2"/>
  <c r="A166" i="2"/>
  <c r="A165" i="2"/>
  <c r="A164" i="2"/>
  <c r="A163" i="2"/>
  <c r="A162" i="2"/>
  <c r="A161" i="2"/>
  <c r="A160" i="2"/>
  <c r="A159" i="2"/>
  <c r="A158" i="2"/>
  <c r="A157" i="2"/>
  <c r="A156" i="2"/>
  <c r="A155" i="2"/>
  <c r="A154" i="2"/>
  <c r="A153" i="2"/>
  <c r="A152" i="2"/>
  <c r="A151" i="2"/>
  <c r="A150" i="2"/>
  <c r="A149" i="2"/>
  <c r="A148" i="2"/>
  <c r="A147" i="2"/>
  <c r="A146" i="2"/>
  <c r="A145" i="2"/>
  <c r="A144" i="2"/>
  <c r="A143" i="2"/>
  <c r="A142" i="2"/>
  <c r="A141" i="2"/>
  <c r="A140" i="2"/>
  <c r="A139" i="2"/>
  <c r="A138" i="2"/>
  <c r="A137" i="2"/>
  <c r="A136" i="2"/>
  <c r="A135" i="2"/>
  <c r="A134" i="2"/>
  <c r="A133" i="2"/>
  <c r="A132" i="2"/>
  <c r="A131" i="2"/>
  <c r="A130" i="2"/>
  <c r="A129" i="2"/>
  <c r="A128" i="2"/>
  <c r="A127" i="2"/>
  <c r="A126" i="2"/>
  <c r="A125" i="2"/>
  <c r="A124" i="2"/>
  <c r="A123" i="2"/>
  <c r="A122" i="2"/>
  <c r="A121" i="2"/>
  <c r="A120" i="2"/>
  <c r="A119" i="2"/>
  <c r="A118" i="2"/>
  <c r="A117" i="2"/>
  <c r="A116" i="2"/>
  <c r="A115" i="2"/>
  <c r="A114" i="2"/>
  <c r="A113" i="2"/>
  <c r="A112" i="2"/>
  <c r="A111" i="2"/>
  <c r="A110" i="2"/>
  <c r="A109" i="2"/>
  <c r="A108" i="2"/>
  <c r="A107" i="2"/>
  <c r="A106" i="2"/>
  <c r="A105" i="2"/>
  <c r="A104" i="2"/>
  <c r="A103" i="2"/>
  <c r="A102" i="2"/>
  <c r="A101" i="2"/>
  <c r="A100" i="2"/>
  <c r="A99" i="2"/>
  <c r="A98" i="2"/>
  <c r="A97" i="2"/>
  <c r="A96" i="2"/>
  <c r="A95" i="2"/>
  <c r="A94" i="2"/>
  <c r="A93" i="2"/>
  <c r="A92" i="2"/>
  <c r="A91" i="2"/>
  <c r="A90" i="2"/>
  <c r="A89" i="2"/>
  <c r="A88" i="2"/>
  <c r="A87" i="2"/>
  <c r="A86" i="2"/>
  <c r="A85" i="2"/>
  <c r="A84" i="2"/>
  <c r="A83" i="2"/>
  <c r="A82" i="2"/>
  <c r="A81" i="2"/>
  <c r="A80" i="2"/>
  <c r="A79" i="2"/>
  <c r="A78" i="2"/>
  <c r="A77" i="2"/>
  <c r="A76" i="2"/>
  <c r="A75" i="2"/>
  <c r="A74" i="2"/>
  <c r="A7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C24" i="1"/>
  <c r="F20" i="1" l="1"/>
  <c r="F21" i="1" s="1"/>
  <c r="R29" i="1"/>
  <c r="J16" i="1" l="1"/>
  <c r="J15" i="1"/>
  <c r="H15" i="1"/>
  <c r="J17" i="1"/>
  <c r="I16" i="1"/>
  <c r="I15" i="1"/>
  <c r="F15" i="1"/>
  <c r="F17" i="1"/>
  <c r="I17" i="1"/>
  <c r="J18" i="1"/>
  <c r="H16" i="1"/>
  <c r="F16" i="1"/>
  <c r="F18" i="1"/>
  <c r="G15" i="1"/>
  <c r="B8" i="2"/>
  <c r="B7" i="2"/>
  <c r="B6" i="2"/>
  <c r="B5" i="2"/>
  <c r="B9" i="2" l="1"/>
  <c r="G6" i="2"/>
  <c r="C30" i="1" l="1"/>
  <c r="B53" i="2"/>
  <c r="C53" i="2"/>
  <c r="B57" i="2"/>
  <c r="C57" i="2"/>
  <c r="B61" i="2"/>
  <c r="C61" i="2"/>
  <c r="B63" i="2"/>
  <c r="C63" i="2"/>
  <c r="B67" i="2"/>
  <c r="C67" i="2"/>
  <c r="B71" i="2"/>
  <c r="C71" i="2"/>
  <c r="B52" i="2"/>
  <c r="C52" i="2"/>
  <c r="B54" i="2"/>
  <c r="C54" i="2"/>
  <c r="B56" i="2"/>
  <c r="C56" i="2"/>
  <c r="B58" i="2"/>
  <c r="C58" i="2"/>
  <c r="B60" i="2"/>
  <c r="C60" i="2"/>
  <c r="B62" i="2"/>
  <c r="C62" i="2"/>
  <c r="B64" i="2"/>
  <c r="C64" i="2"/>
  <c r="B66" i="2"/>
  <c r="C66" i="2"/>
  <c r="B68" i="2"/>
  <c r="C68" i="2"/>
  <c r="B70" i="2"/>
  <c r="C70" i="2"/>
  <c r="B72" i="2"/>
  <c r="C72" i="2"/>
  <c r="B74" i="2"/>
  <c r="C74" i="2"/>
  <c r="B76" i="2"/>
  <c r="C76" i="2"/>
  <c r="B78" i="2"/>
  <c r="C78" i="2"/>
  <c r="B80" i="2"/>
  <c r="C80" i="2"/>
  <c r="B82" i="2"/>
  <c r="C82" i="2"/>
  <c r="B84" i="2"/>
  <c r="C84" i="2"/>
  <c r="B86" i="2"/>
  <c r="C86" i="2"/>
  <c r="B88" i="2"/>
  <c r="C88" i="2"/>
  <c r="B90" i="2"/>
  <c r="C90" i="2"/>
  <c r="B92" i="2"/>
  <c r="C92" i="2"/>
  <c r="B94" i="2"/>
  <c r="C94" i="2"/>
  <c r="B96" i="2"/>
  <c r="C96" i="2"/>
  <c r="B98" i="2"/>
  <c r="C98" i="2"/>
  <c r="B100" i="2"/>
  <c r="C100" i="2"/>
  <c r="B102" i="2"/>
  <c r="C102" i="2"/>
  <c r="B104" i="2"/>
  <c r="C104" i="2"/>
  <c r="B106" i="2"/>
  <c r="C106" i="2"/>
  <c r="B108" i="2"/>
  <c r="C108" i="2"/>
  <c r="B110" i="2"/>
  <c r="C110" i="2"/>
  <c r="B112" i="2"/>
  <c r="C112" i="2"/>
  <c r="B114" i="2"/>
  <c r="C114" i="2"/>
  <c r="B116" i="2"/>
  <c r="C116" i="2"/>
  <c r="B118" i="2"/>
  <c r="C118" i="2"/>
  <c r="B120" i="2"/>
  <c r="C120" i="2"/>
  <c r="B122" i="2"/>
  <c r="C122" i="2"/>
  <c r="B124" i="2"/>
  <c r="C124" i="2"/>
  <c r="B126" i="2"/>
  <c r="C126" i="2"/>
  <c r="B128" i="2"/>
  <c r="C128" i="2"/>
  <c r="B130" i="2"/>
  <c r="C130" i="2"/>
  <c r="B132" i="2"/>
  <c r="C132" i="2"/>
  <c r="B134" i="2"/>
  <c r="C134" i="2"/>
  <c r="B136" i="2"/>
  <c r="C136" i="2"/>
  <c r="B138" i="2"/>
  <c r="C138" i="2"/>
  <c r="B140" i="2"/>
  <c r="C140" i="2"/>
  <c r="B142" i="2"/>
  <c r="C142" i="2"/>
  <c r="B144" i="2"/>
  <c r="C144" i="2"/>
  <c r="B146" i="2"/>
  <c r="C146" i="2"/>
  <c r="B148" i="2"/>
  <c r="C148" i="2"/>
  <c r="B150" i="2"/>
  <c r="C150" i="2"/>
  <c r="B153" i="2"/>
  <c r="C153" i="2"/>
  <c r="B155" i="2"/>
  <c r="C155" i="2"/>
  <c r="B157" i="2"/>
  <c r="C157" i="2"/>
  <c r="B159" i="2"/>
  <c r="C159" i="2"/>
  <c r="B161" i="2"/>
  <c r="C161" i="2"/>
  <c r="B163" i="2"/>
  <c r="C163" i="2"/>
  <c r="B165" i="2"/>
  <c r="C165" i="2"/>
  <c r="B167" i="2"/>
  <c r="C167" i="2"/>
  <c r="B169" i="2"/>
  <c r="C169" i="2"/>
  <c r="B171" i="2"/>
  <c r="C171" i="2"/>
  <c r="B173" i="2"/>
  <c r="C173" i="2"/>
  <c r="B175" i="2"/>
  <c r="C175" i="2"/>
  <c r="B177" i="2"/>
  <c r="C177" i="2"/>
  <c r="B179" i="2"/>
  <c r="C179" i="2"/>
  <c r="B181" i="2"/>
  <c r="C181" i="2"/>
  <c r="B183" i="2"/>
  <c r="C183" i="2"/>
  <c r="B185" i="2"/>
  <c r="C185" i="2"/>
  <c r="B187" i="2"/>
  <c r="C187" i="2"/>
  <c r="B189" i="2"/>
  <c r="C189" i="2"/>
  <c r="B191" i="2"/>
  <c r="C191" i="2"/>
  <c r="B193" i="2"/>
  <c r="C193" i="2"/>
  <c r="B195" i="2"/>
  <c r="C195" i="2"/>
  <c r="B197" i="2"/>
  <c r="C197" i="2"/>
  <c r="B199" i="2"/>
  <c r="C199" i="2"/>
  <c r="B201" i="2"/>
  <c r="C201" i="2"/>
  <c r="B203" i="2"/>
  <c r="C203" i="2"/>
  <c r="B205" i="2"/>
  <c r="C205" i="2"/>
  <c r="B207" i="2"/>
  <c r="C207" i="2"/>
  <c r="B209" i="2"/>
  <c r="C209" i="2"/>
  <c r="B211" i="2"/>
  <c r="C211" i="2"/>
  <c r="B213" i="2"/>
  <c r="C213" i="2"/>
  <c r="B215" i="2"/>
  <c r="C215" i="2"/>
  <c r="B217" i="2"/>
  <c r="C217" i="2"/>
  <c r="B219" i="2"/>
  <c r="C219" i="2"/>
  <c r="B221" i="2"/>
  <c r="C221" i="2"/>
  <c r="B223" i="2"/>
  <c r="C223" i="2"/>
  <c r="B225" i="2"/>
  <c r="C225" i="2"/>
  <c r="B227" i="2"/>
  <c r="C227" i="2"/>
  <c r="B229" i="2"/>
  <c r="C229" i="2"/>
  <c r="B231" i="2"/>
  <c r="C231" i="2"/>
  <c r="B233" i="2"/>
  <c r="C233" i="2"/>
  <c r="B235" i="2"/>
  <c r="C235" i="2"/>
  <c r="B237" i="2"/>
  <c r="C237" i="2"/>
  <c r="B239" i="2"/>
  <c r="C239" i="2"/>
  <c r="B241" i="2"/>
  <c r="C241" i="2"/>
  <c r="B243" i="2"/>
  <c r="C243" i="2"/>
  <c r="B245" i="2"/>
  <c r="C245" i="2"/>
  <c r="B247" i="2"/>
  <c r="C247" i="2"/>
  <c r="B249" i="2"/>
  <c r="C249" i="2"/>
  <c r="B251" i="2"/>
  <c r="C251" i="2"/>
  <c r="B253" i="2"/>
  <c r="C253" i="2"/>
  <c r="B255" i="2"/>
  <c r="C255" i="2"/>
  <c r="B257" i="2"/>
  <c r="C257" i="2"/>
  <c r="B259" i="2"/>
  <c r="C259" i="2"/>
  <c r="B261" i="2"/>
  <c r="C261" i="2"/>
  <c r="B263" i="2"/>
  <c r="C263" i="2"/>
  <c r="B265" i="2"/>
  <c r="C265" i="2"/>
  <c r="B267" i="2"/>
  <c r="C267" i="2"/>
  <c r="B269" i="2"/>
  <c r="C269" i="2"/>
  <c r="B271" i="2"/>
  <c r="C271" i="2"/>
  <c r="B273" i="2"/>
  <c r="C273" i="2"/>
  <c r="B275" i="2"/>
  <c r="C275" i="2"/>
  <c r="B277" i="2"/>
  <c r="C277" i="2"/>
  <c r="B279" i="2"/>
  <c r="C279" i="2"/>
  <c r="B281" i="2"/>
  <c r="C281" i="2"/>
  <c r="B283" i="2"/>
  <c r="C283" i="2"/>
  <c r="B285" i="2"/>
  <c r="C285" i="2"/>
  <c r="B287" i="2"/>
  <c r="C287" i="2"/>
  <c r="B289" i="2"/>
  <c r="C289" i="2"/>
  <c r="B291" i="2"/>
  <c r="C291" i="2"/>
  <c r="B293" i="2"/>
  <c r="C293" i="2"/>
  <c r="B295" i="2"/>
  <c r="C295" i="2"/>
  <c r="B297" i="2"/>
  <c r="C297" i="2"/>
  <c r="B299" i="2"/>
  <c r="C299" i="2"/>
  <c r="B301" i="2"/>
  <c r="C301" i="2"/>
  <c r="B303" i="2"/>
  <c r="C303" i="2"/>
  <c r="B305" i="2"/>
  <c r="C305" i="2"/>
  <c r="B307" i="2"/>
  <c r="C307" i="2"/>
  <c r="B309" i="2"/>
  <c r="C309" i="2"/>
  <c r="B311" i="2"/>
  <c r="C311" i="2"/>
  <c r="B313" i="2"/>
  <c r="C313" i="2"/>
  <c r="B315" i="2"/>
  <c r="C315" i="2"/>
  <c r="B317" i="2"/>
  <c r="C317" i="2"/>
  <c r="B319" i="2"/>
  <c r="C319" i="2"/>
  <c r="B321" i="2"/>
  <c r="C321" i="2"/>
  <c r="B323" i="2"/>
  <c r="C323" i="2"/>
  <c r="B325" i="2"/>
  <c r="C325" i="2"/>
  <c r="B327" i="2"/>
  <c r="C327" i="2"/>
  <c r="B329" i="2"/>
  <c r="C329" i="2"/>
  <c r="B331" i="2"/>
  <c r="C331" i="2"/>
  <c r="B333" i="2"/>
  <c r="C333" i="2"/>
  <c r="B335" i="2"/>
  <c r="C335" i="2"/>
  <c r="B337" i="2"/>
  <c r="C337" i="2"/>
  <c r="B339" i="2"/>
  <c r="C339" i="2"/>
  <c r="B341" i="2"/>
  <c r="C341" i="2"/>
  <c r="B343" i="2"/>
  <c r="C343" i="2"/>
  <c r="B345" i="2"/>
  <c r="C345" i="2"/>
  <c r="B347" i="2"/>
  <c r="C347" i="2"/>
  <c r="B349" i="2"/>
  <c r="C349" i="2"/>
  <c r="B351" i="2"/>
  <c r="C351" i="2"/>
  <c r="B353" i="2"/>
  <c r="C353" i="2"/>
  <c r="B355" i="2"/>
  <c r="C355" i="2"/>
  <c r="B357" i="2"/>
  <c r="C357" i="2"/>
  <c r="B359" i="2"/>
  <c r="C359" i="2"/>
  <c r="B361" i="2"/>
  <c r="C361" i="2"/>
  <c r="B363" i="2"/>
  <c r="C363" i="2"/>
  <c r="B365" i="2"/>
  <c r="C365" i="2"/>
  <c r="B367" i="2"/>
  <c r="C367" i="2"/>
  <c r="B369" i="2"/>
  <c r="C369" i="2"/>
  <c r="B371" i="2"/>
  <c r="C371" i="2"/>
  <c r="B373" i="2"/>
  <c r="C373" i="2"/>
  <c r="B375" i="2"/>
  <c r="C375" i="2"/>
  <c r="B377" i="2"/>
  <c r="C377" i="2"/>
  <c r="B379" i="2"/>
  <c r="C379" i="2"/>
  <c r="B381" i="2"/>
  <c r="C381" i="2"/>
  <c r="B383" i="2"/>
  <c r="C383" i="2"/>
  <c r="B385" i="2"/>
  <c r="C385" i="2"/>
  <c r="B387" i="2"/>
  <c r="C387" i="2"/>
  <c r="B389" i="2"/>
  <c r="C389" i="2"/>
  <c r="B391" i="2"/>
  <c r="C391" i="2"/>
  <c r="B393" i="2"/>
  <c r="C393" i="2"/>
  <c r="B395" i="2"/>
  <c r="C395" i="2"/>
  <c r="B397" i="2"/>
  <c r="C397" i="2"/>
  <c r="B399" i="2"/>
  <c r="C399" i="2"/>
  <c r="B401" i="2"/>
  <c r="C401" i="2"/>
  <c r="B403" i="2"/>
  <c r="C403" i="2"/>
  <c r="B405" i="2"/>
  <c r="C405" i="2"/>
  <c r="B407" i="2"/>
  <c r="C407" i="2"/>
  <c r="B409" i="2"/>
  <c r="C409" i="2"/>
  <c r="B411" i="2"/>
  <c r="C411" i="2"/>
  <c r="B413" i="2"/>
  <c r="C413" i="2"/>
  <c r="B415" i="2"/>
  <c r="C415" i="2"/>
  <c r="B417" i="2"/>
  <c r="C417" i="2"/>
  <c r="B419" i="2"/>
  <c r="C419" i="2"/>
  <c r="B421" i="2"/>
  <c r="C421" i="2"/>
  <c r="B423" i="2"/>
  <c r="C423" i="2"/>
  <c r="B425" i="2"/>
  <c r="C425" i="2"/>
  <c r="B427" i="2"/>
  <c r="C427" i="2"/>
  <c r="B429" i="2"/>
  <c r="C429" i="2"/>
  <c r="B431" i="2"/>
  <c r="C431" i="2"/>
  <c r="B433" i="2"/>
  <c r="C433" i="2"/>
  <c r="B435" i="2"/>
  <c r="C435" i="2"/>
  <c r="B437" i="2"/>
  <c r="C437" i="2"/>
  <c r="B439" i="2"/>
  <c r="C439" i="2"/>
  <c r="B441" i="2"/>
  <c r="C441" i="2"/>
  <c r="B443" i="2"/>
  <c r="C443" i="2"/>
  <c r="B445" i="2"/>
  <c r="C445" i="2"/>
  <c r="B447" i="2"/>
  <c r="C447" i="2"/>
  <c r="B449" i="2"/>
  <c r="C449" i="2"/>
  <c r="B451" i="2"/>
  <c r="C451" i="2"/>
  <c r="B453" i="2"/>
  <c r="C453" i="2"/>
  <c r="B455" i="2"/>
  <c r="C455" i="2"/>
  <c r="B457" i="2"/>
  <c r="C457" i="2"/>
  <c r="C459" i="2"/>
  <c r="B459" i="2"/>
  <c r="C461" i="2"/>
  <c r="B461" i="2"/>
  <c r="C463" i="2"/>
  <c r="B463" i="2"/>
  <c r="C465" i="2"/>
  <c r="B465" i="2"/>
  <c r="C467" i="2"/>
  <c r="B467" i="2"/>
  <c r="C469" i="2"/>
  <c r="B469" i="2"/>
  <c r="C471" i="2"/>
  <c r="B471" i="2"/>
  <c r="C473" i="2"/>
  <c r="B473" i="2"/>
  <c r="C475" i="2"/>
  <c r="B475" i="2"/>
  <c r="C477" i="2"/>
  <c r="B477" i="2"/>
  <c r="C479" i="2"/>
  <c r="B479" i="2"/>
  <c r="C481" i="2"/>
  <c r="B481" i="2"/>
  <c r="C483" i="2"/>
  <c r="B483" i="2"/>
  <c r="C485" i="2"/>
  <c r="B485" i="2"/>
  <c r="C487" i="2"/>
  <c r="B487" i="2"/>
  <c r="C489" i="2"/>
  <c r="B489" i="2"/>
  <c r="C491" i="2"/>
  <c r="B491" i="2"/>
  <c r="C493" i="2"/>
  <c r="B493" i="2"/>
  <c r="C495" i="2"/>
  <c r="B495" i="2"/>
  <c r="C497" i="2"/>
  <c r="B497" i="2"/>
  <c r="C499" i="2"/>
  <c r="B499" i="2"/>
  <c r="C501" i="2"/>
  <c r="B501" i="2"/>
  <c r="C503" i="2"/>
  <c r="B503" i="2"/>
  <c r="C505" i="2"/>
  <c r="B505" i="2"/>
  <c r="B507" i="2"/>
  <c r="C507" i="2"/>
  <c r="B509" i="2"/>
  <c r="C509" i="2"/>
  <c r="B511" i="2"/>
  <c r="C511" i="2"/>
  <c r="B513" i="2"/>
  <c r="C513" i="2"/>
  <c r="B515" i="2"/>
  <c r="C515" i="2"/>
  <c r="B517" i="2"/>
  <c r="C517" i="2"/>
  <c r="B55" i="2"/>
  <c r="C55" i="2"/>
  <c r="B59" i="2"/>
  <c r="C59" i="2"/>
  <c r="B65" i="2"/>
  <c r="C65" i="2"/>
  <c r="B69" i="2"/>
  <c r="C69" i="2"/>
  <c r="B73" i="2"/>
  <c r="C73" i="2"/>
  <c r="B75" i="2"/>
  <c r="C75" i="2"/>
  <c r="B77" i="2"/>
  <c r="C77" i="2"/>
  <c r="B79" i="2"/>
  <c r="C79" i="2"/>
  <c r="B81" i="2"/>
  <c r="C81" i="2"/>
  <c r="B83" i="2"/>
  <c r="C83" i="2"/>
  <c r="B85" i="2"/>
  <c r="C85" i="2"/>
  <c r="B87" i="2"/>
  <c r="C87" i="2"/>
  <c r="B89" i="2"/>
  <c r="C89" i="2"/>
  <c r="B91" i="2"/>
  <c r="C91" i="2"/>
  <c r="B93" i="2"/>
  <c r="C93" i="2"/>
  <c r="B95" i="2"/>
  <c r="C95" i="2"/>
  <c r="B97" i="2"/>
  <c r="C97" i="2"/>
  <c r="B99" i="2"/>
  <c r="C99" i="2"/>
  <c r="B101" i="2"/>
  <c r="C101" i="2"/>
  <c r="B103" i="2"/>
  <c r="C103" i="2"/>
  <c r="B105" i="2"/>
  <c r="C105" i="2"/>
  <c r="B107" i="2"/>
  <c r="C107" i="2"/>
  <c r="B109" i="2"/>
  <c r="C109" i="2"/>
  <c r="B111" i="2"/>
  <c r="C111" i="2"/>
  <c r="B113" i="2"/>
  <c r="C113" i="2"/>
  <c r="B115" i="2"/>
  <c r="C115" i="2"/>
  <c r="B117" i="2"/>
  <c r="C117" i="2"/>
  <c r="B119" i="2"/>
  <c r="C119" i="2"/>
  <c r="B121" i="2"/>
  <c r="C121" i="2"/>
  <c r="B123" i="2"/>
  <c r="C123" i="2"/>
  <c r="B125" i="2"/>
  <c r="C125" i="2"/>
  <c r="B127" i="2"/>
  <c r="C127" i="2"/>
  <c r="B129" i="2"/>
  <c r="C129" i="2"/>
  <c r="B131" i="2"/>
  <c r="C131" i="2"/>
  <c r="B133" i="2"/>
  <c r="C133" i="2"/>
  <c r="B135" i="2"/>
  <c r="C135" i="2"/>
  <c r="B137" i="2"/>
  <c r="C137" i="2"/>
  <c r="B139" i="2"/>
  <c r="C139" i="2"/>
  <c r="B141" i="2"/>
  <c r="C141" i="2"/>
  <c r="B143" i="2"/>
  <c r="C143" i="2"/>
  <c r="B145" i="2"/>
  <c r="C145" i="2"/>
  <c r="B147" i="2"/>
  <c r="C147" i="2"/>
  <c r="B149" i="2"/>
  <c r="C149" i="2"/>
  <c r="B151" i="2"/>
  <c r="C151" i="2"/>
  <c r="B152" i="2"/>
  <c r="C152" i="2"/>
  <c r="B154" i="2"/>
  <c r="C154" i="2"/>
  <c r="B156" i="2"/>
  <c r="C156" i="2"/>
  <c r="B158" i="2"/>
  <c r="C158" i="2"/>
  <c r="B160" i="2"/>
  <c r="C160" i="2"/>
  <c r="B162" i="2"/>
  <c r="C162" i="2"/>
  <c r="B164" i="2"/>
  <c r="C164" i="2"/>
  <c r="B166" i="2"/>
  <c r="C166" i="2"/>
  <c r="B168" i="2"/>
  <c r="C168" i="2"/>
  <c r="B170" i="2"/>
  <c r="C170" i="2"/>
  <c r="B172" i="2"/>
  <c r="C172" i="2"/>
  <c r="B174" i="2"/>
  <c r="C174" i="2"/>
  <c r="B176" i="2"/>
  <c r="C176" i="2"/>
  <c r="B178" i="2"/>
  <c r="C178" i="2"/>
  <c r="B180" i="2"/>
  <c r="C180" i="2"/>
  <c r="B182" i="2"/>
  <c r="C182" i="2"/>
  <c r="B184" i="2"/>
  <c r="C184" i="2"/>
  <c r="B186" i="2"/>
  <c r="C186" i="2"/>
  <c r="B188" i="2"/>
  <c r="C188" i="2"/>
  <c r="B190" i="2"/>
  <c r="C190" i="2"/>
  <c r="B192" i="2"/>
  <c r="C192" i="2"/>
  <c r="B194" i="2"/>
  <c r="C194" i="2"/>
  <c r="B196" i="2"/>
  <c r="C196" i="2"/>
  <c r="B198" i="2"/>
  <c r="C198" i="2"/>
  <c r="B200" i="2"/>
  <c r="C200" i="2"/>
  <c r="B202" i="2"/>
  <c r="C202" i="2"/>
  <c r="B204" i="2"/>
  <c r="C204" i="2"/>
  <c r="B206" i="2"/>
  <c r="C206" i="2"/>
  <c r="B208" i="2"/>
  <c r="C208" i="2"/>
  <c r="B210" i="2"/>
  <c r="C210" i="2"/>
  <c r="B212" i="2"/>
  <c r="C212" i="2"/>
  <c r="B214" i="2"/>
  <c r="C214" i="2"/>
  <c r="B216" i="2"/>
  <c r="C216" i="2"/>
  <c r="B218" i="2"/>
  <c r="C218" i="2"/>
  <c r="B220" i="2"/>
  <c r="C220" i="2"/>
  <c r="B222" i="2"/>
  <c r="C222" i="2"/>
  <c r="B224" i="2"/>
  <c r="C224" i="2"/>
  <c r="B226" i="2"/>
  <c r="C226" i="2"/>
  <c r="B228" i="2"/>
  <c r="C228" i="2"/>
  <c r="B230" i="2"/>
  <c r="C230" i="2"/>
  <c r="B232" i="2"/>
  <c r="C232" i="2"/>
  <c r="B234" i="2"/>
  <c r="C234" i="2"/>
  <c r="B236" i="2"/>
  <c r="C236" i="2"/>
  <c r="B238" i="2"/>
  <c r="C238" i="2"/>
  <c r="B240" i="2"/>
  <c r="C240" i="2"/>
  <c r="B242" i="2"/>
  <c r="C242" i="2"/>
  <c r="B244" i="2"/>
  <c r="C244" i="2"/>
  <c r="B246" i="2"/>
  <c r="C246" i="2"/>
  <c r="B248" i="2"/>
  <c r="C248" i="2"/>
  <c r="B250" i="2"/>
  <c r="C250" i="2"/>
  <c r="B252" i="2"/>
  <c r="C252" i="2"/>
  <c r="B254" i="2"/>
  <c r="C254" i="2"/>
  <c r="B256" i="2"/>
  <c r="C256" i="2"/>
  <c r="B258" i="2"/>
  <c r="C258" i="2"/>
  <c r="B260" i="2"/>
  <c r="C260" i="2"/>
  <c r="B262" i="2"/>
  <c r="C262" i="2"/>
  <c r="B264" i="2"/>
  <c r="C264" i="2"/>
  <c r="B266" i="2"/>
  <c r="C266" i="2"/>
  <c r="B268" i="2"/>
  <c r="C268" i="2"/>
  <c r="B270" i="2"/>
  <c r="C270" i="2"/>
  <c r="B272" i="2"/>
  <c r="C272" i="2"/>
  <c r="B274" i="2"/>
  <c r="C274" i="2"/>
  <c r="B276" i="2"/>
  <c r="C276" i="2"/>
  <c r="B278" i="2"/>
  <c r="C278" i="2"/>
  <c r="B280" i="2"/>
  <c r="C280" i="2"/>
  <c r="B282" i="2"/>
  <c r="C282" i="2"/>
  <c r="B284" i="2"/>
  <c r="C284" i="2"/>
  <c r="B286" i="2"/>
  <c r="C286" i="2"/>
  <c r="B288" i="2"/>
  <c r="C288" i="2"/>
  <c r="B290" i="2"/>
  <c r="C290" i="2"/>
  <c r="B292" i="2"/>
  <c r="C292" i="2"/>
  <c r="B294" i="2"/>
  <c r="C294" i="2"/>
  <c r="B296" i="2"/>
  <c r="C296" i="2"/>
  <c r="B298" i="2"/>
  <c r="C298" i="2"/>
  <c r="B300" i="2"/>
  <c r="C300" i="2"/>
  <c r="B302" i="2"/>
  <c r="C302" i="2"/>
  <c r="B304" i="2"/>
  <c r="C304" i="2"/>
  <c r="B306" i="2"/>
  <c r="C306" i="2"/>
  <c r="B308" i="2"/>
  <c r="C308" i="2"/>
  <c r="B310" i="2"/>
  <c r="C310" i="2"/>
  <c r="B312" i="2"/>
  <c r="C312" i="2"/>
  <c r="B314" i="2"/>
  <c r="C314" i="2"/>
  <c r="B316" i="2"/>
  <c r="C316" i="2"/>
  <c r="B318" i="2"/>
  <c r="C318" i="2"/>
  <c r="B320" i="2"/>
  <c r="C320" i="2"/>
  <c r="B322" i="2"/>
  <c r="C322" i="2"/>
  <c r="B324" i="2"/>
  <c r="C324" i="2"/>
  <c r="B326" i="2"/>
  <c r="C326" i="2"/>
  <c r="B328" i="2"/>
  <c r="C328" i="2"/>
  <c r="B330" i="2"/>
  <c r="C330" i="2"/>
  <c r="B332" i="2"/>
  <c r="C332" i="2"/>
  <c r="B334" i="2"/>
  <c r="C334" i="2"/>
  <c r="B336" i="2"/>
  <c r="C336" i="2"/>
  <c r="B338" i="2"/>
  <c r="C338" i="2"/>
  <c r="B340" i="2"/>
  <c r="C340" i="2"/>
  <c r="B342" i="2"/>
  <c r="C342" i="2"/>
  <c r="B344" i="2"/>
  <c r="C344" i="2"/>
  <c r="B346" i="2"/>
  <c r="C346" i="2"/>
  <c r="B348" i="2"/>
  <c r="C348" i="2"/>
  <c r="B350" i="2"/>
  <c r="C350" i="2"/>
  <c r="B352" i="2"/>
  <c r="C352" i="2"/>
  <c r="B354" i="2"/>
  <c r="C354" i="2"/>
  <c r="B356" i="2"/>
  <c r="C356" i="2"/>
  <c r="B358" i="2"/>
  <c r="C358" i="2"/>
  <c r="B360" i="2"/>
  <c r="C360" i="2"/>
  <c r="B362" i="2"/>
  <c r="C362" i="2"/>
  <c r="B364" i="2"/>
  <c r="C364" i="2"/>
  <c r="B366" i="2"/>
  <c r="C366" i="2"/>
  <c r="B368" i="2"/>
  <c r="C368" i="2"/>
  <c r="B370" i="2"/>
  <c r="C370" i="2"/>
  <c r="B372" i="2"/>
  <c r="C372" i="2"/>
  <c r="B374" i="2"/>
  <c r="C374" i="2"/>
  <c r="B376" i="2"/>
  <c r="C376" i="2"/>
  <c r="B378" i="2"/>
  <c r="C378" i="2"/>
  <c r="B380" i="2"/>
  <c r="C380" i="2"/>
  <c r="B382" i="2"/>
  <c r="C382" i="2"/>
  <c r="B384" i="2"/>
  <c r="C384" i="2"/>
  <c r="B386" i="2"/>
  <c r="C386" i="2"/>
  <c r="B388" i="2"/>
  <c r="C388" i="2"/>
  <c r="B390" i="2"/>
  <c r="C390" i="2"/>
  <c r="B392" i="2"/>
  <c r="C392" i="2"/>
  <c r="B394" i="2"/>
  <c r="C394" i="2"/>
  <c r="B396" i="2"/>
  <c r="C396" i="2"/>
  <c r="B398" i="2"/>
  <c r="C398" i="2"/>
  <c r="B400" i="2"/>
  <c r="C400" i="2"/>
  <c r="B402" i="2"/>
  <c r="C402" i="2"/>
  <c r="B404" i="2"/>
  <c r="C404" i="2"/>
  <c r="B406" i="2"/>
  <c r="C406" i="2"/>
  <c r="B408" i="2"/>
  <c r="C408" i="2"/>
  <c r="B410" i="2"/>
  <c r="C410" i="2"/>
  <c r="B412" i="2"/>
  <c r="C412" i="2"/>
  <c r="B414" i="2"/>
  <c r="C414" i="2"/>
  <c r="B416" i="2"/>
  <c r="C416" i="2"/>
  <c r="B418" i="2"/>
  <c r="C418" i="2"/>
  <c r="B420" i="2"/>
  <c r="C420" i="2"/>
  <c r="B422" i="2"/>
  <c r="C422" i="2"/>
  <c r="B424" i="2"/>
  <c r="C424" i="2"/>
  <c r="B426" i="2"/>
  <c r="C426" i="2"/>
  <c r="B428" i="2"/>
  <c r="C428" i="2"/>
  <c r="B430" i="2"/>
  <c r="C430" i="2"/>
  <c r="B432" i="2"/>
  <c r="C432" i="2"/>
  <c r="B434" i="2"/>
  <c r="C434" i="2"/>
  <c r="B436" i="2"/>
  <c r="C436" i="2"/>
  <c r="B438" i="2"/>
  <c r="C438" i="2"/>
  <c r="B440" i="2"/>
  <c r="C440" i="2"/>
  <c r="B442" i="2"/>
  <c r="C442" i="2"/>
  <c r="B444" i="2"/>
  <c r="C444" i="2"/>
  <c r="B446" i="2"/>
  <c r="C446" i="2"/>
  <c r="B448" i="2"/>
  <c r="C448" i="2"/>
  <c r="B450" i="2"/>
  <c r="C450" i="2"/>
  <c r="B452" i="2"/>
  <c r="C452" i="2"/>
  <c r="B454" i="2"/>
  <c r="C454" i="2"/>
  <c r="B456" i="2"/>
  <c r="C456" i="2"/>
  <c r="C458" i="2"/>
  <c r="B458" i="2"/>
  <c r="C460" i="2"/>
  <c r="B460" i="2"/>
  <c r="C462" i="2"/>
  <c r="B462" i="2"/>
  <c r="C464" i="2"/>
  <c r="B464" i="2"/>
  <c r="C466" i="2"/>
  <c r="B466" i="2"/>
  <c r="C468" i="2"/>
  <c r="B468" i="2"/>
  <c r="C470" i="2"/>
  <c r="B470" i="2"/>
  <c r="C472" i="2"/>
  <c r="B472" i="2"/>
  <c r="C474" i="2"/>
  <c r="B474" i="2"/>
  <c r="C476" i="2"/>
  <c r="B476" i="2"/>
  <c r="C478" i="2"/>
  <c r="B478" i="2"/>
  <c r="C480" i="2"/>
  <c r="B480" i="2"/>
  <c r="C482" i="2"/>
  <c r="B482" i="2"/>
  <c r="C484" i="2"/>
  <c r="B484" i="2"/>
  <c r="C486" i="2"/>
  <c r="B486" i="2"/>
  <c r="C488" i="2"/>
  <c r="B488" i="2"/>
  <c r="C490" i="2"/>
  <c r="B490" i="2"/>
  <c r="C492" i="2"/>
  <c r="B492" i="2"/>
  <c r="C494" i="2"/>
  <c r="B494" i="2"/>
  <c r="C496" i="2"/>
  <c r="B496" i="2"/>
  <c r="C498" i="2"/>
  <c r="B498" i="2"/>
  <c r="C500" i="2"/>
  <c r="B500" i="2"/>
  <c r="C502" i="2"/>
  <c r="B502" i="2"/>
  <c r="C504" i="2"/>
  <c r="B504" i="2"/>
  <c r="B506" i="2"/>
  <c r="C506" i="2"/>
  <c r="B508" i="2"/>
  <c r="C508" i="2"/>
  <c r="B510" i="2"/>
  <c r="C510" i="2"/>
  <c r="B512" i="2"/>
  <c r="C512" i="2"/>
  <c r="B514" i="2"/>
  <c r="C514" i="2"/>
  <c r="B516" i="2"/>
  <c r="C516" i="2"/>
  <c r="F5" i="2"/>
  <c r="F6" i="2"/>
  <c r="G5" i="2"/>
  <c r="K305" i="2"/>
  <c r="K307" i="2"/>
  <c r="K309" i="2"/>
  <c r="K311" i="2"/>
  <c r="K313" i="2"/>
  <c r="K315" i="2"/>
  <c r="K317" i="2"/>
  <c r="K319" i="2"/>
  <c r="K321" i="2"/>
  <c r="K323" i="2"/>
  <c r="K325" i="2"/>
  <c r="K327" i="2"/>
  <c r="K329" i="2"/>
  <c r="K331" i="2"/>
  <c r="K333" i="2"/>
  <c r="K335" i="2"/>
  <c r="K337" i="2"/>
  <c r="K339" i="2"/>
  <c r="K341" i="2"/>
  <c r="K343" i="2"/>
  <c r="K345" i="2"/>
  <c r="K347" i="2"/>
  <c r="K349" i="2"/>
  <c r="K351" i="2"/>
  <c r="K353" i="2"/>
  <c r="K355" i="2"/>
  <c r="K357" i="2"/>
  <c r="K359" i="2"/>
  <c r="K361" i="2"/>
  <c r="K363" i="2"/>
  <c r="K365" i="2"/>
  <c r="K367" i="2"/>
  <c r="K369" i="2"/>
  <c r="K371" i="2"/>
  <c r="K373" i="2"/>
  <c r="K375" i="2"/>
  <c r="K377" i="2"/>
  <c r="K379" i="2"/>
  <c r="K381" i="2"/>
  <c r="K383" i="2"/>
  <c r="K385" i="2"/>
  <c r="K387" i="2"/>
  <c r="K389" i="2"/>
  <c r="K391" i="2"/>
  <c r="K393" i="2"/>
  <c r="K395" i="2"/>
  <c r="K397" i="2"/>
  <c r="K399" i="2"/>
  <c r="K401" i="2"/>
  <c r="K403" i="2"/>
  <c r="K405" i="2"/>
  <c r="K407" i="2"/>
  <c r="K409" i="2"/>
  <c r="K411" i="2"/>
  <c r="K52" i="2"/>
  <c r="K58" i="2"/>
  <c r="K60" i="2"/>
  <c r="K62" i="2"/>
  <c r="K68" i="2"/>
  <c r="K70" i="2"/>
  <c r="K72" i="2"/>
  <c r="K74" i="2"/>
  <c r="K76" i="2"/>
  <c r="K78" i="2"/>
  <c r="K84" i="2"/>
  <c r="K86" i="2"/>
  <c r="K90" i="2"/>
  <c r="K92" i="2"/>
  <c r="K94" i="2"/>
  <c r="K96" i="2"/>
  <c r="K98" i="2"/>
  <c r="K100" i="2"/>
  <c r="K102" i="2"/>
  <c r="K104" i="2"/>
  <c r="K106" i="2"/>
  <c r="K108" i="2"/>
  <c r="K110" i="2"/>
  <c r="K112" i="2"/>
  <c r="K114" i="2"/>
  <c r="K116" i="2"/>
  <c r="K118" i="2"/>
  <c r="K120" i="2"/>
  <c r="K122" i="2"/>
  <c r="K124" i="2"/>
  <c r="K126" i="2"/>
  <c r="K128" i="2"/>
  <c r="K130" i="2"/>
  <c r="K132" i="2"/>
  <c r="K134" i="2"/>
  <c r="K136" i="2"/>
  <c r="K138" i="2"/>
  <c r="K140" i="2"/>
  <c r="K142" i="2"/>
  <c r="K144" i="2"/>
  <c r="K146" i="2"/>
  <c r="K148" i="2"/>
  <c r="K150" i="2"/>
  <c r="K160" i="2"/>
  <c r="K162" i="2"/>
  <c r="K164" i="2"/>
  <c r="K166" i="2"/>
  <c r="K168" i="2"/>
  <c r="K170" i="2"/>
  <c r="K172" i="2"/>
  <c r="K174" i="2"/>
  <c r="K176" i="2"/>
  <c r="K178" i="2"/>
  <c r="K180" i="2"/>
  <c r="K182" i="2"/>
  <c r="K184" i="2"/>
  <c r="K186" i="2"/>
  <c r="K188" i="2"/>
  <c r="K190" i="2"/>
  <c r="K192" i="2"/>
  <c r="K194" i="2"/>
  <c r="K196" i="2"/>
  <c r="K198" i="2"/>
  <c r="K200" i="2"/>
  <c r="K202" i="2"/>
  <c r="K204" i="2"/>
  <c r="K206" i="2"/>
  <c r="K208" i="2"/>
  <c r="K210" i="2"/>
  <c r="K212" i="2"/>
  <c r="K214" i="2"/>
  <c r="K216" i="2"/>
  <c r="K218" i="2"/>
  <c r="K220" i="2"/>
  <c r="K222" i="2"/>
  <c r="K224" i="2"/>
  <c r="K226" i="2"/>
  <c r="K228" i="2"/>
  <c r="K230" i="2"/>
  <c r="K232" i="2"/>
  <c r="K234" i="2"/>
  <c r="K236" i="2"/>
  <c r="K238" i="2"/>
  <c r="K240" i="2"/>
  <c r="K242" i="2"/>
  <c r="K244" i="2"/>
  <c r="K246" i="2"/>
  <c r="K248" i="2"/>
  <c r="K250" i="2"/>
  <c r="K252" i="2"/>
  <c r="K254" i="2"/>
  <c r="K256" i="2"/>
  <c r="K258" i="2"/>
  <c r="K260" i="2"/>
  <c r="K262" i="2"/>
  <c r="K264" i="2"/>
  <c r="K266" i="2"/>
  <c r="K268" i="2"/>
  <c r="K270" i="2"/>
  <c r="K272" i="2"/>
  <c r="K274" i="2"/>
  <c r="K276" i="2"/>
  <c r="K278" i="2"/>
  <c r="K280" i="2"/>
  <c r="K282" i="2"/>
  <c r="K284" i="2"/>
  <c r="K286" i="2"/>
  <c r="K288" i="2"/>
  <c r="K290" i="2"/>
  <c r="K292" i="2"/>
  <c r="K294" i="2"/>
  <c r="K296" i="2"/>
  <c r="K298" i="2"/>
  <c r="K300" i="2"/>
  <c r="K302" i="2"/>
  <c r="K412" i="2"/>
  <c r="K414" i="2"/>
  <c r="K416" i="2"/>
  <c r="K418" i="2"/>
  <c r="K420" i="2"/>
  <c r="K422" i="2"/>
  <c r="K424" i="2"/>
  <c r="K426" i="2"/>
  <c r="K428" i="2"/>
  <c r="K430" i="2"/>
  <c r="K432" i="2"/>
  <c r="K434" i="2"/>
  <c r="K436" i="2"/>
  <c r="K438" i="2"/>
  <c r="K440" i="2"/>
  <c r="K442" i="2"/>
  <c r="K444" i="2"/>
  <c r="K446" i="2"/>
  <c r="K448" i="2"/>
  <c r="K450" i="2"/>
  <c r="K452" i="2"/>
  <c r="K61" i="2"/>
  <c r="K65" i="2"/>
  <c r="K73" i="2"/>
  <c r="K81" i="2"/>
  <c r="K82" i="2"/>
  <c r="K85" i="2"/>
  <c r="K93" i="2"/>
  <c r="K101" i="2"/>
  <c r="K109" i="2"/>
  <c r="K117" i="2"/>
  <c r="K125" i="2"/>
  <c r="K129" i="2"/>
  <c r="K141" i="2"/>
  <c r="K149" i="2"/>
  <c r="K165" i="2"/>
  <c r="K169" i="2"/>
  <c r="K177" i="2"/>
  <c r="K181" i="2"/>
  <c r="K185" i="2"/>
  <c r="K189" i="2"/>
  <c r="K201" i="2"/>
  <c r="K205" i="2"/>
  <c r="K209" i="2"/>
  <c r="K213" i="2"/>
  <c r="K217" i="2"/>
  <c r="K221" i="2"/>
  <c r="K225" i="2"/>
  <c r="K229" i="2"/>
  <c r="K233" i="2"/>
  <c r="K237" i="2"/>
  <c r="K241" i="2"/>
  <c r="K245" i="2"/>
  <c r="K249" i="2"/>
  <c r="K253" i="2"/>
  <c r="K257" i="2"/>
  <c r="K261" i="2"/>
  <c r="K265" i="2"/>
  <c r="K269" i="2"/>
  <c r="K273" i="2"/>
  <c r="K277" i="2"/>
  <c r="K281" i="2"/>
  <c r="K285" i="2"/>
  <c r="K289" i="2"/>
  <c r="K293" i="2"/>
  <c r="K297" i="2"/>
  <c r="K301" i="2"/>
  <c r="K304" i="2"/>
  <c r="K308" i="2"/>
  <c r="K312" i="2"/>
  <c r="K316" i="2"/>
  <c r="K320" i="2"/>
  <c r="K324" i="2"/>
  <c r="K328" i="2"/>
  <c r="K332" i="2"/>
  <c r="K336" i="2"/>
  <c r="K340" i="2"/>
  <c r="K344" i="2"/>
  <c r="K348" i="2"/>
  <c r="K352" i="2"/>
  <c r="K356" i="2"/>
  <c r="K360" i="2"/>
  <c r="K364" i="2"/>
  <c r="K368" i="2"/>
  <c r="K372" i="2"/>
  <c r="K376" i="2"/>
  <c r="K380" i="2"/>
  <c r="K384" i="2"/>
  <c r="K388" i="2"/>
  <c r="K392" i="2"/>
  <c r="K396" i="2"/>
  <c r="K398" i="2"/>
  <c r="K402" i="2"/>
  <c r="K406" i="2"/>
  <c r="K410" i="2"/>
  <c r="K413" i="2"/>
  <c r="K417" i="2"/>
  <c r="K421" i="2"/>
  <c r="K425" i="2"/>
  <c r="K429" i="2"/>
  <c r="K433" i="2"/>
  <c r="K437" i="2"/>
  <c r="K441" i="2"/>
  <c r="K445" i="2"/>
  <c r="K449" i="2"/>
  <c r="K453" i="2"/>
  <c r="K454" i="2"/>
  <c r="K460" i="2"/>
  <c r="K461" i="2"/>
  <c r="K464" i="2"/>
  <c r="K465" i="2"/>
  <c r="K468" i="2"/>
  <c r="K469" i="2"/>
  <c r="K472" i="2"/>
  <c r="K473" i="2"/>
  <c r="K476" i="2"/>
  <c r="K477" i="2"/>
  <c r="K480" i="2"/>
  <c r="K481" i="2"/>
  <c r="K484" i="2"/>
  <c r="K485" i="2"/>
  <c r="K488" i="2"/>
  <c r="K489" i="2"/>
  <c r="K492" i="2"/>
  <c r="K493" i="2"/>
  <c r="K496" i="2"/>
  <c r="K497" i="2"/>
  <c r="K500" i="2"/>
  <c r="K501" i="2"/>
  <c r="K504" i="2"/>
  <c r="K505" i="2"/>
  <c r="K508" i="2"/>
  <c r="K509" i="2"/>
  <c r="K512" i="2"/>
  <c r="K513" i="2"/>
  <c r="K516" i="2"/>
  <c r="K517" i="2"/>
  <c r="K53" i="2"/>
  <c r="K54" i="2"/>
  <c r="K57" i="2"/>
  <c r="K66" i="2"/>
  <c r="K69" i="2"/>
  <c r="K77" i="2"/>
  <c r="K89" i="2"/>
  <c r="K97" i="2"/>
  <c r="K105" i="2"/>
  <c r="K113" i="2"/>
  <c r="K121" i="2"/>
  <c r="K133" i="2"/>
  <c r="K137" i="2"/>
  <c r="K145" i="2"/>
  <c r="K161" i="2"/>
  <c r="K173" i="2"/>
  <c r="K193" i="2"/>
  <c r="K197" i="2"/>
  <c r="K55" i="2"/>
  <c r="K56" i="2"/>
  <c r="K59" i="2"/>
  <c r="K63" i="2"/>
  <c r="K64" i="2"/>
  <c r="K67" i="2"/>
  <c r="K71" i="2"/>
  <c r="K75" i="2"/>
  <c r="K79" i="2"/>
  <c r="K80" i="2"/>
  <c r="K83" i="2"/>
  <c r="K87" i="2"/>
  <c r="K88" i="2"/>
  <c r="K91" i="2"/>
  <c r="K95" i="2"/>
  <c r="K99" i="2"/>
  <c r="K103" i="2"/>
  <c r="K107" i="2"/>
  <c r="K111" i="2"/>
  <c r="K115" i="2"/>
  <c r="K119" i="2"/>
  <c r="K123" i="2"/>
  <c r="K127" i="2"/>
  <c r="K131" i="2"/>
  <c r="K135" i="2"/>
  <c r="K139" i="2"/>
  <c r="K143" i="2"/>
  <c r="K147" i="2"/>
  <c r="K151" i="2"/>
  <c r="K152" i="2"/>
  <c r="K153" i="2"/>
  <c r="K154" i="2"/>
  <c r="K155" i="2"/>
  <c r="K156" i="2"/>
  <c r="K157" i="2"/>
  <c r="K158" i="2"/>
  <c r="K159" i="2"/>
  <c r="K163" i="2"/>
  <c r="K167" i="2"/>
  <c r="K171" i="2"/>
  <c r="K175" i="2"/>
  <c r="K179" i="2"/>
  <c r="K183" i="2"/>
  <c r="K187" i="2"/>
  <c r="K191" i="2"/>
  <c r="K195" i="2"/>
  <c r="K199" i="2"/>
  <c r="K203" i="2"/>
  <c r="K207" i="2"/>
  <c r="K211" i="2"/>
  <c r="K215" i="2"/>
  <c r="K219" i="2"/>
  <c r="K223" i="2"/>
  <c r="K227" i="2"/>
  <c r="K231" i="2"/>
  <c r="K235" i="2"/>
  <c r="K239" i="2"/>
  <c r="K243" i="2"/>
  <c r="K247" i="2"/>
  <c r="K251" i="2"/>
  <c r="K255" i="2"/>
  <c r="K259" i="2"/>
  <c r="K263" i="2"/>
  <c r="K267" i="2"/>
  <c r="K271" i="2"/>
  <c r="K275" i="2"/>
  <c r="K279" i="2"/>
  <c r="K283" i="2"/>
  <c r="K287" i="2"/>
  <c r="K291" i="2"/>
  <c r="K295" i="2"/>
  <c r="K299" i="2"/>
  <c r="K303" i="2"/>
  <c r="K306" i="2"/>
  <c r="K310" i="2"/>
  <c r="K314" i="2"/>
  <c r="K318" i="2"/>
  <c r="K322" i="2"/>
  <c r="K326" i="2"/>
  <c r="K330" i="2"/>
  <c r="K334" i="2"/>
  <c r="K338" i="2"/>
  <c r="K342" i="2"/>
  <c r="K346" i="2"/>
  <c r="K350" i="2"/>
  <c r="K354" i="2"/>
  <c r="K358" i="2"/>
  <c r="K362" i="2"/>
  <c r="K366" i="2"/>
  <c r="K370" i="2"/>
  <c r="K374" i="2"/>
  <c r="K378" i="2"/>
  <c r="K382" i="2"/>
  <c r="K386" i="2"/>
  <c r="K390" i="2"/>
  <c r="K394" i="2"/>
  <c r="K400" i="2"/>
  <c r="K404" i="2"/>
  <c r="K408" i="2"/>
  <c r="K415" i="2"/>
  <c r="K419" i="2"/>
  <c r="K423" i="2"/>
  <c r="K427" i="2"/>
  <c r="K431" i="2"/>
  <c r="K435" i="2"/>
  <c r="K439" i="2"/>
  <c r="K443" i="2"/>
  <c r="K447" i="2"/>
  <c r="K451" i="2"/>
  <c r="K455" i="2"/>
  <c r="K456" i="2"/>
  <c r="K457" i="2"/>
  <c r="K458" i="2"/>
  <c r="K459" i="2"/>
  <c r="K462" i="2"/>
  <c r="K463" i="2"/>
  <c r="K466" i="2"/>
  <c r="K467" i="2"/>
  <c r="K470" i="2"/>
  <c r="K471" i="2"/>
  <c r="K474" i="2"/>
  <c r="K475" i="2"/>
  <c r="K478" i="2"/>
  <c r="K479" i="2"/>
  <c r="K482" i="2"/>
  <c r="K483" i="2"/>
  <c r="K486" i="2"/>
  <c r="K487" i="2"/>
  <c r="K490" i="2"/>
  <c r="K491" i="2"/>
  <c r="K494" i="2"/>
  <c r="K495" i="2"/>
  <c r="K498" i="2"/>
  <c r="K499" i="2"/>
  <c r="K502" i="2"/>
  <c r="K503" i="2"/>
  <c r="K506" i="2"/>
  <c r="K507" i="2"/>
  <c r="K510" i="2"/>
  <c r="K511" i="2"/>
  <c r="K514" i="2"/>
  <c r="K515" i="2"/>
  <c r="G11" i="1" l="1"/>
  <c r="G10" i="1"/>
  <c r="F11" i="1"/>
  <c r="F10" i="1"/>
  <c r="B128" i="1"/>
  <c r="B122" i="1"/>
  <c r="B118" i="1"/>
  <c r="B114" i="1"/>
  <c r="B108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M76" i="1" l="1"/>
  <c r="M88" i="1"/>
  <c r="M84" i="1"/>
  <c r="E110" i="1"/>
  <c r="C110" i="1"/>
  <c r="E112" i="1"/>
  <c r="C112" i="1"/>
  <c r="E116" i="1"/>
  <c r="C116" i="1"/>
  <c r="E120" i="1"/>
  <c r="C120" i="1"/>
  <c r="E124" i="1"/>
  <c r="C124" i="1"/>
  <c r="E126" i="1"/>
  <c r="C126" i="1"/>
  <c r="D130" i="1"/>
  <c r="B130" i="1"/>
  <c r="E130" i="1"/>
  <c r="C130" i="1"/>
  <c r="D134" i="1"/>
  <c r="B134" i="1"/>
  <c r="E134" i="1"/>
  <c r="C134" i="1"/>
  <c r="D138" i="1"/>
  <c r="B138" i="1"/>
  <c r="E138" i="1"/>
  <c r="C138" i="1"/>
  <c r="D146" i="1"/>
  <c r="B146" i="1"/>
  <c r="E146" i="1"/>
  <c r="C146" i="1"/>
  <c r="E107" i="1"/>
  <c r="C107" i="1"/>
  <c r="E109" i="1"/>
  <c r="C109" i="1"/>
  <c r="E111" i="1"/>
  <c r="C111" i="1"/>
  <c r="E113" i="1"/>
  <c r="C113" i="1"/>
  <c r="E115" i="1"/>
  <c r="C115" i="1"/>
  <c r="E117" i="1"/>
  <c r="C117" i="1"/>
  <c r="E119" i="1"/>
  <c r="C119" i="1"/>
  <c r="E121" i="1"/>
  <c r="C121" i="1"/>
  <c r="E123" i="1"/>
  <c r="C123" i="1"/>
  <c r="E125" i="1"/>
  <c r="C125" i="1"/>
  <c r="E127" i="1"/>
  <c r="C127" i="1"/>
  <c r="D129" i="1"/>
  <c r="E129" i="1"/>
  <c r="M129" i="1" s="1"/>
  <c r="C129" i="1"/>
  <c r="D131" i="1"/>
  <c r="B131" i="1"/>
  <c r="E131" i="1"/>
  <c r="C131" i="1"/>
  <c r="D133" i="1"/>
  <c r="B133" i="1"/>
  <c r="E133" i="1"/>
  <c r="C133" i="1"/>
  <c r="D135" i="1"/>
  <c r="B135" i="1"/>
  <c r="E135" i="1"/>
  <c r="C135" i="1"/>
  <c r="D137" i="1"/>
  <c r="B137" i="1"/>
  <c r="E137" i="1"/>
  <c r="C137" i="1"/>
  <c r="D139" i="1"/>
  <c r="B139" i="1"/>
  <c r="E139" i="1"/>
  <c r="C139" i="1"/>
  <c r="D141" i="1"/>
  <c r="B141" i="1"/>
  <c r="E141" i="1"/>
  <c r="C141" i="1"/>
  <c r="D143" i="1"/>
  <c r="B143" i="1"/>
  <c r="E143" i="1"/>
  <c r="C143" i="1"/>
  <c r="D145" i="1"/>
  <c r="B145" i="1"/>
  <c r="E145" i="1"/>
  <c r="C145" i="1"/>
  <c r="D147" i="1"/>
  <c r="B147" i="1"/>
  <c r="E147" i="1"/>
  <c r="C147" i="1"/>
  <c r="D149" i="1"/>
  <c r="B149" i="1"/>
  <c r="E149" i="1"/>
  <c r="C149" i="1"/>
  <c r="D151" i="1"/>
  <c r="B151" i="1"/>
  <c r="E151" i="1"/>
  <c r="C151" i="1"/>
  <c r="D153" i="1"/>
  <c r="B153" i="1"/>
  <c r="E153" i="1"/>
  <c r="C153" i="1"/>
  <c r="D155" i="1"/>
  <c r="B155" i="1"/>
  <c r="E155" i="1"/>
  <c r="C155" i="1"/>
  <c r="D157" i="1"/>
  <c r="B157" i="1"/>
  <c r="E157" i="1"/>
  <c r="C157" i="1"/>
  <c r="D159" i="1"/>
  <c r="B159" i="1"/>
  <c r="E159" i="1"/>
  <c r="C159" i="1"/>
  <c r="D161" i="1"/>
  <c r="B161" i="1"/>
  <c r="E161" i="1"/>
  <c r="C161" i="1"/>
  <c r="D163" i="1"/>
  <c r="B163" i="1"/>
  <c r="E163" i="1"/>
  <c r="C163" i="1"/>
  <c r="D165" i="1"/>
  <c r="B165" i="1"/>
  <c r="E165" i="1"/>
  <c r="C165" i="1"/>
  <c r="G165" i="1" s="1"/>
  <c r="D167" i="1"/>
  <c r="B167" i="1"/>
  <c r="E167" i="1"/>
  <c r="C167" i="1"/>
  <c r="D169" i="1"/>
  <c r="B169" i="1"/>
  <c r="E169" i="1"/>
  <c r="C169" i="1"/>
  <c r="D171" i="1"/>
  <c r="B171" i="1"/>
  <c r="E171" i="1"/>
  <c r="C171" i="1"/>
  <c r="D173" i="1"/>
  <c r="B173" i="1"/>
  <c r="E173" i="1"/>
  <c r="C173" i="1"/>
  <c r="G173" i="1" s="1"/>
  <c r="D175" i="1"/>
  <c r="B175" i="1"/>
  <c r="E175" i="1"/>
  <c r="C175" i="1"/>
  <c r="D177" i="1"/>
  <c r="B177" i="1"/>
  <c r="E177" i="1"/>
  <c r="C177" i="1"/>
  <c r="G177" i="1" s="1"/>
  <c r="D179" i="1"/>
  <c r="B179" i="1"/>
  <c r="E179" i="1"/>
  <c r="C179" i="1"/>
  <c r="D181" i="1"/>
  <c r="B181" i="1"/>
  <c r="E181" i="1"/>
  <c r="C181" i="1"/>
  <c r="G181" i="1" s="1"/>
  <c r="D183" i="1"/>
  <c r="B183" i="1"/>
  <c r="E183" i="1"/>
  <c r="C183" i="1"/>
  <c r="D185" i="1"/>
  <c r="B185" i="1"/>
  <c r="E185" i="1"/>
  <c r="C185" i="1"/>
  <c r="G185" i="1" s="1"/>
  <c r="D187" i="1"/>
  <c r="B187" i="1"/>
  <c r="E187" i="1"/>
  <c r="C187" i="1"/>
  <c r="D189" i="1"/>
  <c r="B189" i="1"/>
  <c r="E189" i="1"/>
  <c r="C189" i="1"/>
  <c r="G189" i="1" s="1"/>
  <c r="D191" i="1"/>
  <c r="B191" i="1"/>
  <c r="E191" i="1"/>
  <c r="C191" i="1"/>
  <c r="D193" i="1"/>
  <c r="B193" i="1"/>
  <c r="E193" i="1"/>
  <c r="C193" i="1"/>
  <c r="G193" i="1" s="1"/>
  <c r="D195" i="1"/>
  <c r="B195" i="1"/>
  <c r="E195" i="1"/>
  <c r="C195" i="1"/>
  <c r="D197" i="1"/>
  <c r="B197" i="1"/>
  <c r="E197" i="1"/>
  <c r="C197" i="1"/>
  <c r="G197" i="1" s="1"/>
  <c r="D199" i="1"/>
  <c r="B199" i="1"/>
  <c r="E199" i="1"/>
  <c r="C199" i="1"/>
  <c r="D201" i="1"/>
  <c r="B201" i="1"/>
  <c r="E201" i="1"/>
  <c r="C201" i="1"/>
  <c r="G201" i="1" s="1"/>
  <c r="D203" i="1"/>
  <c r="B203" i="1"/>
  <c r="E203" i="1"/>
  <c r="C203" i="1"/>
  <c r="D205" i="1"/>
  <c r="B205" i="1"/>
  <c r="E205" i="1"/>
  <c r="C205" i="1"/>
  <c r="G205" i="1" s="1"/>
  <c r="D207" i="1"/>
  <c r="B207" i="1"/>
  <c r="E207" i="1"/>
  <c r="C207" i="1"/>
  <c r="D209" i="1"/>
  <c r="B209" i="1"/>
  <c r="E209" i="1"/>
  <c r="C209" i="1"/>
  <c r="G209" i="1" s="1"/>
  <c r="D211" i="1"/>
  <c r="B211" i="1"/>
  <c r="E211" i="1"/>
  <c r="C211" i="1"/>
  <c r="D213" i="1"/>
  <c r="B213" i="1"/>
  <c r="E213" i="1"/>
  <c r="C213" i="1"/>
  <c r="G213" i="1" s="1"/>
  <c r="D215" i="1"/>
  <c r="B215" i="1"/>
  <c r="E215" i="1"/>
  <c r="C215" i="1"/>
  <c r="D217" i="1"/>
  <c r="B217" i="1"/>
  <c r="E217" i="1"/>
  <c r="C217" i="1"/>
  <c r="G217" i="1" s="1"/>
  <c r="D219" i="1"/>
  <c r="B219" i="1"/>
  <c r="E219" i="1"/>
  <c r="C219" i="1"/>
  <c r="D221" i="1"/>
  <c r="B221" i="1"/>
  <c r="E221" i="1"/>
  <c r="C221" i="1"/>
  <c r="G221" i="1" s="1"/>
  <c r="D223" i="1"/>
  <c r="B223" i="1"/>
  <c r="E223" i="1"/>
  <c r="C223" i="1"/>
  <c r="D225" i="1"/>
  <c r="B225" i="1"/>
  <c r="E225" i="1"/>
  <c r="C225" i="1"/>
  <c r="G225" i="1" s="1"/>
  <c r="D227" i="1"/>
  <c r="B227" i="1"/>
  <c r="E227" i="1"/>
  <c r="C227" i="1"/>
  <c r="D229" i="1"/>
  <c r="B229" i="1"/>
  <c r="E229" i="1"/>
  <c r="C229" i="1"/>
  <c r="G229" i="1" s="1"/>
  <c r="D231" i="1"/>
  <c r="B231" i="1"/>
  <c r="E231" i="1"/>
  <c r="C231" i="1"/>
  <c r="D233" i="1"/>
  <c r="B233" i="1"/>
  <c r="E233" i="1"/>
  <c r="C233" i="1"/>
  <c r="G233" i="1" s="1"/>
  <c r="B35" i="1"/>
  <c r="D35" i="1"/>
  <c r="B36" i="1"/>
  <c r="D36" i="1"/>
  <c r="M36" i="1" s="1"/>
  <c r="B37" i="1"/>
  <c r="D37" i="1"/>
  <c r="B38" i="1"/>
  <c r="D38" i="1"/>
  <c r="B39" i="1"/>
  <c r="D39" i="1"/>
  <c r="B40" i="1"/>
  <c r="D40" i="1"/>
  <c r="B41" i="1"/>
  <c r="D41" i="1"/>
  <c r="B42" i="1"/>
  <c r="D42" i="1"/>
  <c r="B43" i="1"/>
  <c r="D43" i="1"/>
  <c r="B44" i="1"/>
  <c r="D44" i="1"/>
  <c r="B45" i="1"/>
  <c r="D45" i="1"/>
  <c r="B46" i="1"/>
  <c r="D46" i="1"/>
  <c r="M46" i="1" s="1"/>
  <c r="B47" i="1"/>
  <c r="D47" i="1"/>
  <c r="B48" i="1"/>
  <c r="D48" i="1"/>
  <c r="B49" i="1"/>
  <c r="D49" i="1"/>
  <c r="B50" i="1"/>
  <c r="D50" i="1"/>
  <c r="B51" i="1"/>
  <c r="D51" i="1"/>
  <c r="B52" i="1"/>
  <c r="D52" i="1"/>
  <c r="M52" i="1" s="1"/>
  <c r="B53" i="1"/>
  <c r="D53" i="1"/>
  <c r="B54" i="1"/>
  <c r="D54" i="1"/>
  <c r="M54" i="1" s="1"/>
  <c r="B55" i="1"/>
  <c r="D55" i="1"/>
  <c r="B56" i="1"/>
  <c r="D56" i="1"/>
  <c r="B57" i="1"/>
  <c r="D57" i="1"/>
  <c r="B58" i="1"/>
  <c r="D58" i="1"/>
  <c r="B59" i="1"/>
  <c r="D59" i="1"/>
  <c r="B60" i="1"/>
  <c r="D60" i="1"/>
  <c r="B61" i="1"/>
  <c r="D61" i="1"/>
  <c r="B62" i="1"/>
  <c r="D62" i="1"/>
  <c r="B63" i="1"/>
  <c r="D63" i="1"/>
  <c r="B64" i="1"/>
  <c r="D64" i="1"/>
  <c r="B65" i="1"/>
  <c r="D65" i="1"/>
  <c r="B66" i="1"/>
  <c r="D66" i="1"/>
  <c r="B67" i="1"/>
  <c r="D67" i="1"/>
  <c r="B68" i="1"/>
  <c r="D68" i="1"/>
  <c r="B69" i="1"/>
  <c r="D69" i="1"/>
  <c r="B70" i="1"/>
  <c r="D70" i="1"/>
  <c r="B71" i="1"/>
  <c r="D71" i="1"/>
  <c r="M71" i="1" s="1"/>
  <c r="B72" i="1"/>
  <c r="D72" i="1"/>
  <c r="M72" i="1" s="1"/>
  <c r="B73" i="1"/>
  <c r="D73" i="1"/>
  <c r="M73" i="1" s="1"/>
  <c r="B74" i="1"/>
  <c r="D74" i="1"/>
  <c r="M74" i="1" s="1"/>
  <c r="B75" i="1"/>
  <c r="D75" i="1"/>
  <c r="B76" i="1"/>
  <c r="D76" i="1"/>
  <c r="B77" i="1"/>
  <c r="D77" i="1"/>
  <c r="B78" i="1"/>
  <c r="D78" i="1"/>
  <c r="M78" i="1" s="1"/>
  <c r="B79" i="1"/>
  <c r="D79" i="1"/>
  <c r="B80" i="1"/>
  <c r="D80" i="1"/>
  <c r="M80" i="1" s="1"/>
  <c r="B81" i="1"/>
  <c r="D81" i="1"/>
  <c r="B82" i="1"/>
  <c r="D82" i="1"/>
  <c r="B83" i="1"/>
  <c r="D83" i="1"/>
  <c r="B84" i="1"/>
  <c r="D84" i="1"/>
  <c r="B85" i="1"/>
  <c r="D85" i="1"/>
  <c r="B86" i="1"/>
  <c r="D86" i="1"/>
  <c r="B87" i="1"/>
  <c r="D87" i="1"/>
  <c r="M87" i="1" s="1"/>
  <c r="B88" i="1"/>
  <c r="D88" i="1"/>
  <c r="B89" i="1"/>
  <c r="D89" i="1"/>
  <c r="B90" i="1"/>
  <c r="D90" i="1"/>
  <c r="M90" i="1" s="1"/>
  <c r="B91" i="1"/>
  <c r="D91" i="1"/>
  <c r="B92" i="1"/>
  <c r="D92" i="1"/>
  <c r="B93" i="1"/>
  <c r="D93" i="1"/>
  <c r="M93" i="1" s="1"/>
  <c r="B94" i="1"/>
  <c r="D94" i="1"/>
  <c r="B95" i="1"/>
  <c r="D95" i="1"/>
  <c r="B96" i="1"/>
  <c r="D96" i="1"/>
  <c r="M96" i="1" s="1"/>
  <c r="B97" i="1"/>
  <c r="D97" i="1"/>
  <c r="B98" i="1"/>
  <c r="D98" i="1"/>
  <c r="B99" i="1"/>
  <c r="D99" i="1"/>
  <c r="M99" i="1" s="1"/>
  <c r="B100" i="1"/>
  <c r="D100" i="1"/>
  <c r="M100" i="1" s="1"/>
  <c r="B101" i="1"/>
  <c r="D101" i="1"/>
  <c r="B102" i="1"/>
  <c r="D102" i="1"/>
  <c r="B103" i="1"/>
  <c r="D103" i="1"/>
  <c r="B104" i="1"/>
  <c r="D104" i="1"/>
  <c r="M104" i="1" s="1"/>
  <c r="B105" i="1"/>
  <c r="D105" i="1"/>
  <c r="B106" i="1"/>
  <c r="D106" i="1"/>
  <c r="B107" i="1"/>
  <c r="B109" i="1"/>
  <c r="B110" i="1"/>
  <c r="B111" i="1"/>
  <c r="B112" i="1"/>
  <c r="B113" i="1"/>
  <c r="B115" i="1"/>
  <c r="B116" i="1"/>
  <c r="B117" i="1"/>
  <c r="B119" i="1"/>
  <c r="B120" i="1"/>
  <c r="B121" i="1"/>
  <c r="B123" i="1"/>
  <c r="B124" i="1"/>
  <c r="B125" i="1"/>
  <c r="B126" i="1"/>
  <c r="B127" i="1"/>
  <c r="B129" i="1"/>
  <c r="E108" i="1"/>
  <c r="C108" i="1"/>
  <c r="E114" i="1"/>
  <c r="C114" i="1"/>
  <c r="E118" i="1"/>
  <c r="C118" i="1"/>
  <c r="E122" i="1"/>
  <c r="C122" i="1"/>
  <c r="E128" i="1"/>
  <c r="F128" i="1" s="1"/>
  <c r="C128" i="1"/>
  <c r="D132" i="1"/>
  <c r="B132" i="1"/>
  <c r="E132" i="1"/>
  <c r="C132" i="1"/>
  <c r="G132" i="1" s="1"/>
  <c r="D136" i="1"/>
  <c r="B136" i="1"/>
  <c r="E136" i="1"/>
  <c r="C136" i="1"/>
  <c r="D140" i="1"/>
  <c r="B140" i="1"/>
  <c r="E140" i="1"/>
  <c r="C140" i="1"/>
  <c r="G140" i="1" s="1"/>
  <c r="D142" i="1"/>
  <c r="B142" i="1"/>
  <c r="E142" i="1"/>
  <c r="C142" i="1"/>
  <c r="D144" i="1"/>
  <c r="B144" i="1"/>
  <c r="E144" i="1"/>
  <c r="C144" i="1"/>
  <c r="G144" i="1" s="1"/>
  <c r="D148" i="1"/>
  <c r="B148" i="1"/>
  <c r="E148" i="1"/>
  <c r="C148" i="1"/>
  <c r="D150" i="1"/>
  <c r="B150" i="1"/>
  <c r="E150" i="1"/>
  <c r="C150" i="1"/>
  <c r="G150" i="1" s="1"/>
  <c r="D152" i="1"/>
  <c r="B152" i="1"/>
  <c r="E152" i="1"/>
  <c r="C152" i="1"/>
  <c r="D154" i="1"/>
  <c r="B154" i="1"/>
  <c r="E154" i="1"/>
  <c r="C154" i="1"/>
  <c r="G154" i="1" s="1"/>
  <c r="D156" i="1"/>
  <c r="B156" i="1"/>
  <c r="E156" i="1"/>
  <c r="C156" i="1"/>
  <c r="D158" i="1"/>
  <c r="B158" i="1"/>
  <c r="E158" i="1"/>
  <c r="C158" i="1"/>
  <c r="G158" i="1" s="1"/>
  <c r="D160" i="1"/>
  <c r="B160" i="1"/>
  <c r="E160" i="1"/>
  <c r="C160" i="1"/>
  <c r="D162" i="1"/>
  <c r="B162" i="1"/>
  <c r="E162" i="1"/>
  <c r="C162" i="1"/>
  <c r="G162" i="1" s="1"/>
  <c r="D164" i="1"/>
  <c r="B164" i="1"/>
  <c r="E164" i="1"/>
  <c r="C164" i="1"/>
  <c r="D166" i="1"/>
  <c r="B166" i="1"/>
  <c r="E166" i="1"/>
  <c r="C166" i="1"/>
  <c r="G166" i="1" s="1"/>
  <c r="D168" i="1"/>
  <c r="B168" i="1"/>
  <c r="E168" i="1"/>
  <c r="C168" i="1"/>
  <c r="D170" i="1"/>
  <c r="B170" i="1"/>
  <c r="E170" i="1"/>
  <c r="C170" i="1"/>
  <c r="G170" i="1" s="1"/>
  <c r="D172" i="1"/>
  <c r="B172" i="1"/>
  <c r="E172" i="1"/>
  <c r="C172" i="1"/>
  <c r="D174" i="1"/>
  <c r="B174" i="1"/>
  <c r="E174" i="1"/>
  <c r="C174" i="1"/>
  <c r="G174" i="1" s="1"/>
  <c r="D176" i="1"/>
  <c r="B176" i="1"/>
  <c r="E176" i="1"/>
  <c r="C176" i="1"/>
  <c r="D178" i="1"/>
  <c r="B178" i="1"/>
  <c r="E178" i="1"/>
  <c r="C178" i="1"/>
  <c r="G178" i="1" s="1"/>
  <c r="D180" i="1"/>
  <c r="B180" i="1"/>
  <c r="E180" i="1"/>
  <c r="C180" i="1"/>
  <c r="D182" i="1"/>
  <c r="B182" i="1"/>
  <c r="E182" i="1"/>
  <c r="C182" i="1"/>
  <c r="G182" i="1" s="1"/>
  <c r="D184" i="1"/>
  <c r="B184" i="1"/>
  <c r="E184" i="1"/>
  <c r="C184" i="1"/>
  <c r="D186" i="1"/>
  <c r="B186" i="1"/>
  <c r="E186" i="1"/>
  <c r="C186" i="1"/>
  <c r="G186" i="1" s="1"/>
  <c r="D188" i="1"/>
  <c r="B188" i="1"/>
  <c r="E188" i="1"/>
  <c r="C188" i="1"/>
  <c r="D190" i="1"/>
  <c r="B190" i="1"/>
  <c r="E190" i="1"/>
  <c r="C190" i="1"/>
  <c r="G190" i="1" s="1"/>
  <c r="D192" i="1"/>
  <c r="B192" i="1"/>
  <c r="E192" i="1"/>
  <c r="C192" i="1"/>
  <c r="D194" i="1"/>
  <c r="B194" i="1"/>
  <c r="E194" i="1"/>
  <c r="C194" i="1"/>
  <c r="G194" i="1" s="1"/>
  <c r="D196" i="1"/>
  <c r="B196" i="1"/>
  <c r="E196" i="1"/>
  <c r="C196" i="1"/>
  <c r="D198" i="1"/>
  <c r="B198" i="1"/>
  <c r="E198" i="1"/>
  <c r="C198" i="1"/>
  <c r="G198" i="1" s="1"/>
  <c r="D200" i="1"/>
  <c r="B200" i="1"/>
  <c r="E200" i="1"/>
  <c r="C200" i="1"/>
  <c r="D202" i="1"/>
  <c r="B202" i="1"/>
  <c r="E202" i="1"/>
  <c r="C202" i="1"/>
  <c r="G202" i="1" s="1"/>
  <c r="D204" i="1"/>
  <c r="B204" i="1"/>
  <c r="E204" i="1"/>
  <c r="C204" i="1"/>
  <c r="D206" i="1"/>
  <c r="B206" i="1"/>
  <c r="E206" i="1"/>
  <c r="C206" i="1"/>
  <c r="G206" i="1" s="1"/>
  <c r="D208" i="1"/>
  <c r="B208" i="1"/>
  <c r="E208" i="1"/>
  <c r="C208" i="1"/>
  <c r="G208" i="1" s="1"/>
  <c r="D210" i="1"/>
  <c r="B210" i="1"/>
  <c r="E210" i="1"/>
  <c r="C210" i="1"/>
  <c r="G210" i="1" s="1"/>
  <c r="D212" i="1"/>
  <c r="B212" i="1"/>
  <c r="E212" i="1"/>
  <c r="C212" i="1"/>
  <c r="G212" i="1" s="1"/>
  <c r="D214" i="1"/>
  <c r="B214" i="1"/>
  <c r="E214" i="1"/>
  <c r="C214" i="1"/>
  <c r="G214" i="1" s="1"/>
  <c r="D216" i="1"/>
  <c r="B216" i="1"/>
  <c r="E216" i="1"/>
  <c r="C216" i="1"/>
  <c r="G216" i="1" s="1"/>
  <c r="D218" i="1"/>
  <c r="B218" i="1"/>
  <c r="E218" i="1"/>
  <c r="C218" i="1"/>
  <c r="G218" i="1" s="1"/>
  <c r="D220" i="1"/>
  <c r="B220" i="1"/>
  <c r="E220" i="1"/>
  <c r="C220" i="1"/>
  <c r="G220" i="1" s="1"/>
  <c r="D222" i="1"/>
  <c r="B222" i="1"/>
  <c r="E222" i="1"/>
  <c r="C222" i="1"/>
  <c r="G222" i="1" s="1"/>
  <c r="D224" i="1"/>
  <c r="B224" i="1"/>
  <c r="E224" i="1"/>
  <c r="C224" i="1"/>
  <c r="G224" i="1" s="1"/>
  <c r="D226" i="1"/>
  <c r="B226" i="1"/>
  <c r="E226" i="1"/>
  <c r="C226" i="1"/>
  <c r="G226" i="1" s="1"/>
  <c r="D228" i="1"/>
  <c r="B228" i="1"/>
  <c r="E228" i="1"/>
  <c r="C228" i="1"/>
  <c r="G228" i="1" s="1"/>
  <c r="D230" i="1"/>
  <c r="B230" i="1"/>
  <c r="E230" i="1"/>
  <c r="C230" i="1"/>
  <c r="G230" i="1" s="1"/>
  <c r="D232" i="1"/>
  <c r="B232" i="1"/>
  <c r="E232" i="1"/>
  <c r="C232" i="1"/>
  <c r="G232" i="1" s="1"/>
  <c r="D234" i="1"/>
  <c r="B234" i="1"/>
  <c r="E234" i="1"/>
  <c r="C234" i="1"/>
  <c r="G234" i="1" s="1"/>
  <c r="C35" i="1"/>
  <c r="G35" i="1" s="1"/>
  <c r="C36" i="1"/>
  <c r="C37" i="1"/>
  <c r="C38" i="1"/>
  <c r="C39" i="1"/>
  <c r="C40" i="1"/>
  <c r="C41" i="1"/>
  <c r="G41" i="1" s="1"/>
  <c r="C42" i="1"/>
  <c r="G42" i="1" s="1"/>
  <c r="C43" i="1"/>
  <c r="G43" i="1" s="1"/>
  <c r="C44" i="1"/>
  <c r="C45" i="1"/>
  <c r="C46" i="1"/>
  <c r="C47" i="1"/>
  <c r="C48" i="1"/>
  <c r="C49" i="1"/>
  <c r="G49" i="1" s="1"/>
  <c r="C50" i="1"/>
  <c r="G50" i="1" s="1"/>
  <c r="C51" i="1"/>
  <c r="G51" i="1" s="1"/>
  <c r="C52" i="1"/>
  <c r="C53" i="1"/>
  <c r="C54" i="1"/>
  <c r="C55" i="1"/>
  <c r="C56" i="1"/>
  <c r="C57" i="1"/>
  <c r="G57" i="1" s="1"/>
  <c r="C58" i="1"/>
  <c r="G58" i="1" s="1"/>
  <c r="C59" i="1"/>
  <c r="G59" i="1" s="1"/>
  <c r="C60" i="1"/>
  <c r="C61" i="1"/>
  <c r="C62" i="1"/>
  <c r="C63" i="1"/>
  <c r="C64" i="1"/>
  <c r="C65" i="1"/>
  <c r="G65" i="1" s="1"/>
  <c r="C66" i="1"/>
  <c r="G66" i="1" s="1"/>
  <c r="C67" i="1"/>
  <c r="G67" i="1" s="1"/>
  <c r="C68" i="1"/>
  <c r="C69" i="1"/>
  <c r="C70" i="1"/>
  <c r="C71" i="1"/>
  <c r="C72" i="1"/>
  <c r="C73" i="1"/>
  <c r="G73" i="1" s="1"/>
  <c r="C74" i="1"/>
  <c r="G74" i="1" s="1"/>
  <c r="C75" i="1"/>
  <c r="G75" i="1" s="1"/>
  <c r="C76" i="1"/>
  <c r="C77" i="1"/>
  <c r="C78" i="1"/>
  <c r="C79" i="1"/>
  <c r="C80" i="1"/>
  <c r="C81" i="1"/>
  <c r="G81" i="1" s="1"/>
  <c r="C82" i="1"/>
  <c r="G82" i="1" s="1"/>
  <c r="C83" i="1"/>
  <c r="G83" i="1" s="1"/>
  <c r="C84" i="1"/>
  <c r="C85" i="1"/>
  <c r="C86" i="1"/>
  <c r="C87" i="1"/>
  <c r="C88" i="1"/>
  <c r="C89" i="1"/>
  <c r="G89" i="1" s="1"/>
  <c r="C90" i="1"/>
  <c r="G90" i="1" s="1"/>
  <c r="C91" i="1"/>
  <c r="G91" i="1" s="1"/>
  <c r="C92" i="1"/>
  <c r="C93" i="1"/>
  <c r="C94" i="1"/>
  <c r="C95" i="1"/>
  <c r="C96" i="1"/>
  <c r="C97" i="1"/>
  <c r="G97" i="1" s="1"/>
  <c r="C98" i="1"/>
  <c r="G98" i="1" s="1"/>
  <c r="C99" i="1"/>
  <c r="G99" i="1" s="1"/>
  <c r="C100" i="1"/>
  <c r="C101" i="1"/>
  <c r="C102" i="1"/>
  <c r="C103" i="1"/>
  <c r="C104" i="1"/>
  <c r="C105" i="1"/>
  <c r="G105" i="1" s="1"/>
  <c r="C106" i="1"/>
  <c r="G106" i="1" s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G94" i="1" l="1"/>
  <c r="G62" i="1"/>
  <c r="G102" i="1"/>
  <c r="G78" i="1"/>
  <c r="G54" i="1"/>
  <c r="G38" i="1"/>
  <c r="G100" i="1"/>
  <c r="G92" i="1"/>
  <c r="G84" i="1"/>
  <c r="G76" i="1"/>
  <c r="G68" i="1"/>
  <c r="G60" i="1"/>
  <c r="G52" i="1"/>
  <c r="G44" i="1"/>
  <c r="G36" i="1"/>
  <c r="M138" i="1"/>
  <c r="G86" i="1"/>
  <c r="G70" i="1"/>
  <c r="G46" i="1"/>
  <c r="G157" i="1"/>
  <c r="G149" i="1"/>
  <c r="G141" i="1"/>
  <c r="G137" i="1"/>
  <c r="M230" i="1"/>
  <c r="M226" i="1"/>
  <c r="M222" i="1"/>
  <c r="M218" i="1"/>
  <c r="M214" i="1"/>
  <c r="M210" i="1"/>
  <c r="M206" i="1"/>
  <c r="M202" i="1"/>
  <c r="M198" i="1"/>
  <c r="M194" i="1"/>
  <c r="M190" i="1"/>
  <c r="M186" i="1"/>
  <c r="M182" i="1"/>
  <c r="M178" i="1"/>
  <c r="M174" i="1"/>
  <c r="M170" i="1"/>
  <c r="M166" i="1"/>
  <c r="M162" i="1"/>
  <c r="M158" i="1"/>
  <c r="M154" i="1"/>
  <c r="M150" i="1"/>
  <c r="M144" i="1"/>
  <c r="M140" i="1"/>
  <c r="M132" i="1"/>
  <c r="M118" i="1"/>
  <c r="M233" i="1"/>
  <c r="M229" i="1"/>
  <c r="M225" i="1"/>
  <c r="M221" i="1"/>
  <c r="M217" i="1"/>
  <c r="M213" i="1"/>
  <c r="M209" i="1"/>
  <c r="M205" i="1"/>
  <c r="M201" i="1"/>
  <c r="M197" i="1"/>
  <c r="M193" i="1"/>
  <c r="M189" i="1"/>
  <c r="M185" i="1"/>
  <c r="M181" i="1"/>
  <c r="M177" i="1"/>
  <c r="M173" i="1"/>
  <c r="M169" i="1"/>
  <c r="M165" i="1"/>
  <c r="M161" i="1"/>
  <c r="M157" i="1"/>
  <c r="M153" i="1"/>
  <c r="M149" i="1"/>
  <c r="M145" i="1"/>
  <c r="M141" i="1"/>
  <c r="M137" i="1"/>
  <c r="M133" i="1"/>
  <c r="G146" i="1"/>
  <c r="G134" i="1"/>
  <c r="G112" i="1"/>
  <c r="G169" i="1"/>
  <c r="G161" i="1"/>
  <c r="G153" i="1"/>
  <c r="G145" i="1"/>
  <c r="G133" i="1"/>
  <c r="M234" i="1"/>
  <c r="G104" i="1"/>
  <c r="G96" i="1"/>
  <c r="G88" i="1"/>
  <c r="G80" i="1"/>
  <c r="G72" i="1"/>
  <c r="G64" i="1"/>
  <c r="G56" i="1"/>
  <c r="G48" i="1"/>
  <c r="G40" i="1"/>
  <c r="M146" i="1"/>
  <c r="M134" i="1"/>
  <c r="E2" i="2" s="1"/>
  <c r="J102" i="1"/>
  <c r="F102" i="1"/>
  <c r="J86" i="1"/>
  <c r="F86" i="1"/>
  <c r="J74" i="1"/>
  <c r="F74" i="1"/>
  <c r="J58" i="1"/>
  <c r="F58" i="1"/>
  <c r="J42" i="1"/>
  <c r="F42" i="1"/>
  <c r="J38" i="1"/>
  <c r="F38" i="1"/>
  <c r="G121" i="1"/>
  <c r="G113" i="1"/>
  <c r="G126" i="1"/>
  <c r="L128" i="1"/>
  <c r="K128" i="1"/>
  <c r="L120" i="1"/>
  <c r="K120" i="1"/>
  <c r="L112" i="1"/>
  <c r="K112" i="1"/>
  <c r="J234" i="1"/>
  <c r="F234" i="1"/>
  <c r="J230" i="1"/>
  <c r="F230" i="1"/>
  <c r="J226" i="1"/>
  <c r="F226" i="1"/>
  <c r="J222" i="1"/>
  <c r="F222" i="1"/>
  <c r="J218" i="1"/>
  <c r="F218" i="1"/>
  <c r="J214" i="1"/>
  <c r="F214" i="1"/>
  <c r="J210" i="1"/>
  <c r="F210" i="1"/>
  <c r="J206" i="1"/>
  <c r="F206" i="1"/>
  <c r="J202" i="1"/>
  <c r="F202" i="1"/>
  <c r="J198" i="1"/>
  <c r="F198" i="1"/>
  <c r="J194" i="1"/>
  <c r="F194" i="1"/>
  <c r="J190" i="1"/>
  <c r="F190" i="1"/>
  <c r="J186" i="1"/>
  <c r="F186" i="1"/>
  <c r="J182" i="1"/>
  <c r="F182" i="1"/>
  <c r="J178" i="1"/>
  <c r="F178" i="1"/>
  <c r="J174" i="1"/>
  <c r="F174" i="1"/>
  <c r="J170" i="1"/>
  <c r="F170" i="1"/>
  <c r="J166" i="1"/>
  <c r="F166" i="1"/>
  <c r="J162" i="1"/>
  <c r="F162" i="1"/>
  <c r="J158" i="1"/>
  <c r="F158" i="1"/>
  <c r="J154" i="1"/>
  <c r="F154" i="1"/>
  <c r="J150" i="1"/>
  <c r="F150" i="1"/>
  <c r="J144" i="1"/>
  <c r="F144" i="1"/>
  <c r="J140" i="1"/>
  <c r="F140" i="1"/>
  <c r="J132" i="1"/>
  <c r="F132" i="1"/>
  <c r="G114" i="1"/>
  <c r="J114" i="1"/>
  <c r="J124" i="1"/>
  <c r="F124" i="1"/>
  <c r="J113" i="1"/>
  <c r="F113" i="1"/>
  <c r="K105" i="1"/>
  <c r="L105" i="1"/>
  <c r="M105" i="1"/>
  <c r="K101" i="1"/>
  <c r="L101" i="1"/>
  <c r="K97" i="1"/>
  <c r="L97" i="1"/>
  <c r="M97" i="1"/>
  <c r="K93" i="1"/>
  <c r="L93" i="1"/>
  <c r="K89" i="1"/>
  <c r="L89" i="1"/>
  <c r="M89" i="1"/>
  <c r="K85" i="1"/>
  <c r="L85" i="1"/>
  <c r="M85" i="1"/>
  <c r="K81" i="1"/>
  <c r="L81" i="1"/>
  <c r="M81" i="1"/>
  <c r="K77" i="1"/>
  <c r="L77" i="1"/>
  <c r="M77" i="1"/>
  <c r="K73" i="1"/>
  <c r="L73" i="1"/>
  <c r="K69" i="1"/>
  <c r="L69" i="1"/>
  <c r="M69" i="1"/>
  <c r="K65" i="1"/>
  <c r="L65" i="1"/>
  <c r="M65" i="1"/>
  <c r="L61" i="1"/>
  <c r="K61" i="1"/>
  <c r="M61" i="1"/>
  <c r="L57" i="1"/>
  <c r="K57" i="1"/>
  <c r="L53" i="1"/>
  <c r="K53" i="1"/>
  <c r="M53" i="1"/>
  <c r="L49" i="1"/>
  <c r="K49" i="1"/>
  <c r="M49" i="1"/>
  <c r="K45" i="1"/>
  <c r="L45" i="1"/>
  <c r="M45" i="1"/>
  <c r="L41" i="1"/>
  <c r="K41" i="1"/>
  <c r="M41" i="1"/>
  <c r="K37" i="1"/>
  <c r="L37" i="1"/>
  <c r="M37" i="1"/>
  <c r="J233" i="1"/>
  <c r="F233" i="1"/>
  <c r="J229" i="1"/>
  <c r="F229" i="1"/>
  <c r="J225" i="1"/>
  <c r="F225" i="1"/>
  <c r="J221" i="1"/>
  <c r="F221" i="1"/>
  <c r="J217" i="1"/>
  <c r="F217" i="1"/>
  <c r="J213" i="1"/>
  <c r="F213" i="1"/>
  <c r="J209" i="1"/>
  <c r="F209" i="1"/>
  <c r="J205" i="1"/>
  <c r="F205" i="1"/>
  <c r="J201" i="1"/>
  <c r="F201" i="1"/>
  <c r="J197" i="1"/>
  <c r="F197" i="1"/>
  <c r="J193" i="1"/>
  <c r="F193" i="1"/>
  <c r="J189" i="1"/>
  <c r="F189" i="1"/>
  <c r="J185" i="1"/>
  <c r="F185" i="1"/>
  <c r="J181" i="1"/>
  <c r="F181" i="1"/>
  <c r="J177" i="1"/>
  <c r="F177" i="1"/>
  <c r="J173" i="1"/>
  <c r="F173" i="1"/>
  <c r="J169" i="1"/>
  <c r="F169" i="1"/>
  <c r="J165" i="1"/>
  <c r="F165" i="1"/>
  <c r="J161" i="1"/>
  <c r="F161" i="1"/>
  <c r="J157" i="1"/>
  <c r="F157" i="1"/>
  <c r="J153" i="1"/>
  <c r="F153" i="1"/>
  <c r="J149" i="1"/>
  <c r="F149" i="1"/>
  <c r="J145" i="1"/>
  <c r="F145" i="1"/>
  <c r="J141" i="1"/>
  <c r="F141" i="1"/>
  <c r="J137" i="1"/>
  <c r="F137" i="1"/>
  <c r="J133" i="1"/>
  <c r="F133" i="1"/>
  <c r="K129" i="1"/>
  <c r="L129" i="1"/>
  <c r="M121" i="1"/>
  <c r="M113" i="1"/>
  <c r="M101" i="1"/>
  <c r="J106" i="1"/>
  <c r="F106" i="1"/>
  <c r="J94" i="1"/>
  <c r="F94" i="1"/>
  <c r="J78" i="1"/>
  <c r="F78" i="1"/>
  <c r="J62" i="1"/>
  <c r="F62" i="1"/>
  <c r="J46" i="1"/>
  <c r="F46" i="1"/>
  <c r="K109" i="1"/>
  <c r="L109" i="1"/>
  <c r="L124" i="1"/>
  <c r="K124" i="1"/>
  <c r="L116" i="1"/>
  <c r="K116" i="1"/>
  <c r="L108" i="1"/>
  <c r="K108" i="1"/>
  <c r="J232" i="1"/>
  <c r="F232" i="1"/>
  <c r="J228" i="1"/>
  <c r="F228" i="1"/>
  <c r="J224" i="1"/>
  <c r="F224" i="1"/>
  <c r="J220" i="1"/>
  <c r="F220" i="1"/>
  <c r="J216" i="1"/>
  <c r="F216" i="1"/>
  <c r="J212" i="1"/>
  <c r="F212" i="1"/>
  <c r="J208" i="1"/>
  <c r="F208" i="1"/>
  <c r="J204" i="1"/>
  <c r="F204" i="1"/>
  <c r="J200" i="1"/>
  <c r="F200" i="1"/>
  <c r="J196" i="1"/>
  <c r="F196" i="1"/>
  <c r="J192" i="1"/>
  <c r="F192" i="1"/>
  <c r="J188" i="1"/>
  <c r="F188" i="1"/>
  <c r="J184" i="1"/>
  <c r="F184" i="1"/>
  <c r="J180" i="1"/>
  <c r="F180" i="1"/>
  <c r="J176" i="1"/>
  <c r="F176" i="1"/>
  <c r="J172" i="1"/>
  <c r="F172" i="1"/>
  <c r="J168" i="1"/>
  <c r="F168" i="1"/>
  <c r="J164" i="1"/>
  <c r="F164" i="1"/>
  <c r="J160" i="1"/>
  <c r="F160" i="1"/>
  <c r="J156" i="1"/>
  <c r="F156" i="1"/>
  <c r="J152" i="1"/>
  <c r="F152" i="1"/>
  <c r="J148" i="1"/>
  <c r="F148" i="1"/>
  <c r="J142" i="1"/>
  <c r="F142" i="1"/>
  <c r="J136" i="1"/>
  <c r="F136" i="1"/>
  <c r="G122" i="1"/>
  <c r="J122" i="1"/>
  <c r="J129" i="1"/>
  <c r="F129" i="1"/>
  <c r="J119" i="1"/>
  <c r="F119" i="1"/>
  <c r="J109" i="1"/>
  <c r="F109" i="1"/>
  <c r="K103" i="1"/>
  <c r="L103" i="1"/>
  <c r="M103" i="1"/>
  <c r="K99" i="1"/>
  <c r="L99" i="1"/>
  <c r="K95" i="1"/>
  <c r="L95" i="1"/>
  <c r="M95" i="1"/>
  <c r="K91" i="1"/>
  <c r="L91" i="1"/>
  <c r="M91" i="1"/>
  <c r="K87" i="1"/>
  <c r="L87" i="1"/>
  <c r="K83" i="1"/>
  <c r="L83" i="1"/>
  <c r="K79" i="1"/>
  <c r="L79" i="1"/>
  <c r="M79" i="1"/>
  <c r="K75" i="1"/>
  <c r="L75" i="1"/>
  <c r="M75" i="1"/>
  <c r="K71" i="1"/>
  <c r="L71" i="1"/>
  <c r="K67" i="1"/>
  <c r="L67" i="1"/>
  <c r="M67" i="1"/>
  <c r="L63" i="1"/>
  <c r="K63" i="1"/>
  <c r="M63" i="1"/>
  <c r="L59" i="1"/>
  <c r="K59" i="1"/>
  <c r="M59" i="1"/>
  <c r="L55" i="1"/>
  <c r="K55" i="1"/>
  <c r="M55" i="1"/>
  <c r="L51" i="1"/>
  <c r="K51" i="1"/>
  <c r="M51" i="1"/>
  <c r="L47" i="1"/>
  <c r="K47" i="1"/>
  <c r="M47" i="1"/>
  <c r="L43" i="1"/>
  <c r="K43" i="1"/>
  <c r="M43" i="1"/>
  <c r="L39" i="1"/>
  <c r="K39" i="1"/>
  <c r="M39" i="1"/>
  <c r="L35" i="1"/>
  <c r="K35" i="1"/>
  <c r="J231" i="1"/>
  <c r="F231" i="1"/>
  <c r="J227" i="1"/>
  <c r="F227" i="1"/>
  <c r="J223" i="1"/>
  <c r="F223" i="1"/>
  <c r="J219" i="1"/>
  <c r="F219" i="1"/>
  <c r="J215" i="1"/>
  <c r="F215" i="1"/>
  <c r="J211" i="1"/>
  <c r="F211" i="1"/>
  <c r="J207" i="1"/>
  <c r="F207" i="1"/>
  <c r="J203" i="1"/>
  <c r="F203" i="1"/>
  <c r="J199" i="1"/>
  <c r="F199" i="1"/>
  <c r="J195" i="1"/>
  <c r="F195" i="1"/>
  <c r="J191" i="1"/>
  <c r="F191" i="1"/>
  <c r="J187" i="1"/>
  <c r="F187" i="1"/>
  <c r="J183" i="1"/>
  <c r="F183" i="1"/>
  <c r="J179" i="1"/>
  <c r="F179" i="1"/>
  <c r="J175" i="1"/>
  <c r="F175" i="1"/>
  <c r="J171" i="1"/>
  <c r="F171" i="1"/>
  <c r="J167" i="1"/>
  <c r="F167" i="1"/>
  <c r="J163" i="1"/>
  <c r="F163" i="1"/>
  <c r="J159" i="1"/>
  <c r="F159" i="1"/>
  <c r="J155" i="1"/>
  <c r="F155" i="1"/>
  <c r="J151" i="1"/>
  <c r="F151" i="1"/>
  <c r="J147" i="1"/>
  <c r="F147" i="1"/>
  <c r="J143" i="1"/>
  <c r="F143" i="1"/>
  <c r="J139" i="1"/>
  <c r="F139" i="1"/>
  <c r="J135" i="1"/>
  <c r="F135" i="1"/>
  <c r="J131" i="1"/>
  <c r="F131" i="1"/>
  <c r="M125" i="1"/>
  <c r="M117" i="1"/>
  <c r="M109" i="1"/>
  <c r="M83" i="1"/>
  <c r="M57" i="1"/>
  <c r="J125" i="1"/>
  <c r="F125" i="1"/>
  <c r="J98" i="1"/>
  <c r="F98" i="1"/>
  <c r="J82" i="1"/>
  <c r="F82" i="1"/>
  <c r="J66" i="1"/>
  <c r="F66" i="1"/>
  <c r="J50" i="1"/>
  <c r="F50" i="1"/>
  <c r="L118" i="1"/>
  <c r="K118" i="1"/>
  <c r="L110" i="1"/>
  <c r="K110" i="1"/>
  <c r="K125" i="1"/>
  <c r="L125" i="1"/>
  <c r="K123" i="1"/>
  <c r="L123" i="1"/>
  <c r="L232" i="1"/>
  <c r="K232" i="1"/>
  <c r="L220" i="1"/>
  <c r="K220" i="1"/>
  <c r="L208" i="1"/>
  <c r="K208" i="1"/>
  <c r="L200" i="1"/>
  <c r="K200" i="1"/>
  <c r="L188" i="1"/>
  <c r="K188" i="1"/>
  <c r="L180" i="1"/>
  <c r="K180" i="1"/>
  <c r="L168" i="1"/>
  <c r="K168" i="1"/>
  <c r="L160" i="1"/>
  <c r="K160" i="1"/>
  <c r="L152" i="1"/>
  <c r="K152" i="1"/>
  <c r="L142" i="1"/>
  <c r="K142" i="1"/>
  <c r="J127" i="1"/>
  <c r="F127" i="1"/>
  <c r="J107" i="1"/>
  <c r="F107" i="1"/>
  <c r="J95" i="1"/>
  <c r="F95" i="1"/>
  <c r="J87" i="1"/>
  <c r="F87" i="1"/>
  <c r="J75" i="1"/>
  <c r="F75" i="1"/>
  <c r="J67" i="1"/>
  <c r="F67" i="1"/>
  <c r="J59" i="1"/>
  <c r="F59" i="1"/>
  <c r="J51" i="1"/>
  <c r="F51" i="1"/>
  <c r="J47" i="1"/>
  <c r="F47" i="1"/>
  <c r="J39" i="1"/>
  <c r="F39" i="1"/>
  <c r="J35" i="1"/>
  <c r="F35" i="1"/>
  <c r="K231" i="1"/>
  <c r="L231" i="1"/>
  <c r="K227" i="1"/>
  <c r="L227" i="1"/>
  <c r="K223" i="1"/>
  <c r="L223" i="1"/>
  <c r="K219" i="1"/>
  <c r="L219" i="1"/>
  <c r="K215" i="1"/>
  <c r="L215" i="1"/>
  <c r="K207" i="1"/>
  <c r="L207" i="1"/>
  <c r="K203" i="1"/>
  <c r="L203" i="1"/>
  <c r="K199" i="1"/>
  <c r="L199" i="1"/>
  <c r="K195" i="1"/>
  <c r="L195" i="1"/>
  <c r="K191" i="1"/>
  <c r="L191" i="1"/>
  <c r="K187" i="1"/>
  <c r="L187" i="1"/>
  <c r="K183" i="1"/>
  <c r="L183" i="1"/>
  <c r="K179" i="1"/>
  <c r="L179" i="1"/>
  <c r="K175" i="1"/>
  <c r="L175" i="1"/>
  <c r="K171" i="1"/>
  <c r="L171" i="1"/>
  <c r="K167" i="1"/>
  <c r="L167" i="1"/>
  <c r="K163" i="1"/>
  <c r="L163" i="1"/>
  <c r="K159" i="1"/>
  <c r="L159" i="1"/>
  <c r="K155" i="1"/>
  <c r="L155" i="1"/>
  <c r="K151" i="1"/>
  <c r="L151" i="1"/>
  <c r="K147" i="1"/>
  <c r="L147" i="1"/>
  <c r="K143" i="1"/>
  <c r="L143" i="1"/>
  <c r="K139" i="1"/>
  <c r="L139" i="1"/>
  <c r="K135" i="1"/>
  <c r="L135" i="1"/>
  <c r="K131" i="1"/>
  <c r="L131" i="1"/>
  <c r="G123" i="1"/>
  <c r="G115" i="1"/>
  <c r="G107" i="1"/>
  <c r="J138" i="1"/>
  <c r="F138" i="1"/>
  <c r="J130" i="1"/>
  <c r="F130" i="1"/>
  <c r="G116" i="1"/>
  <c r="M35" i="1"/>
  <c r="K121" i="1"/>
  <c r="L121" i="1"/>
  <c r="K113" i="1"/>
  <c r="L113" i="1"/>
  <c r="J115" i="1"/>
  <c r="F115" i="1"/>
  <c r="J90" i="1"/>
  <c r="F90" i="1"/>
  <c r="J70" i="1"/>
  <c r="F70" i="1"/>
  <c r="J54" i="1"/>
  <c r="F54" i="1"/>
  <c r="L126" i="1"/>
  <c r="K126" i="1"/>
  <c r="K117" i="1"/>
  <c r="L117" i="1"/>
  <c r="K115" i="1"/>
  <c r="L115" i="1"/>
  <c r="K107" i="1"/>
  <c r="L107" i="1"/>
  <c r="L228" i="1"/>
  <c r="K228" i="1"/>
  <c r="L224" i="1"/>
  <c r="K224" i="1"/>
  <c r="L216" i="1"/>
  <c r="K216" i="1"/>
  <c r="L212" i="1"/>
  <c r="K212" i="1"/>
  <c r="L204" i="1"/>
  <c r="K204" i="1"/>
  <c r="L196" i="1"/>
  <c r="K196" i="1"/>
  <c r="L192" i="1"/>
  <c r="K192" i="1"/>
  <c r="L184" i="1"/>
  <c r="K184" i="1"/>
  <c r="L176" i="1"/>
  <c r="K176" i="1"/>
  <c r="L172" i="1"/>
  <c r="K172" i="1"/>
  <c r="L164" i="1"/>
  <c r="K164" i="1"/>
  <c r="L156" i="1"/>
  <c r="K156" i="1"/>
  <c r="L148" i="1"/>
  <c r="K148" i="1"/>
  <c r="L136" i="1"/>
  <c r="K136" i="1"/>
  <c r="M122" i="1"/>
  <c r="F122" i="1"/>
  <c r="J117" i="1"/>
  <c r="F117" i="1"/>
  <c r="J103" i="1"/>
  <c r="F103" i="1"/>
  <c r="J99" i="1"/>
  <c r="F99" i="1"/>
  <c r="J91" i="1"/>
  <c r="F91" i="1"/>
  <c r="J83" i="1"/>
  <c r="F83" i="1"/>
  <c r="J79" i="1"/>
  <c r="F79" i="1"/>
  <c r="J71" i="1"/>
  <c r="F71" i="1"/>
  <c r="J63" i="1"/>
  <c r="F63" i="1"/>
  <c r="J55" i="1"/>
  <c r="F55" i="1"/>
  <c r="J43" i="1"/>
  <c r="F43" i="1"/>
  <c r="K211" i="1"/>
  <c r="L211" i="1"/>
  <c r="L122" i="1"/>
  <c r="K122" i="1"/>
  <c r="L114" i="1"/>
  <c r="K114" i="1"/>
  <c r="F118" i="1"/>
  <c r="G118" i="1"/>
  <c r="J126" i="1"/>
  <c r="F126" i="1"/>
  <c r="J116" i="1"/>
  <c r="F116" i="1"/>
  <c r="L106" i="1"/>
  <c r="K106" i="1"/>
  <c r="L102" i="1"/>
  <c r="K102" i="1"/>
  <c r="L98" i="1"/>
  <c r="K98" i="1"/>
  <c r="L94" i="1"/>
  <c r="K94" i="1"/>
  <c r="L90" i="1"/>
  <c r="K90" i="1"/>
  <c r="L86" i="1"/>
  <c r="K86" i="1"/>
  <c r="L82" i="1"/>
  <c r="K82" i="1"/>
  <c r="L78" i="1"/>
  <c r="K78" i="1"/>
  <c r="K74" i="1"/>
  <c r="L74" i="1"/>
  <c r="L70" i="1"/>
  <c r="K70" i="1"/>
  <c r="K66" i="1"/>
  <c r="L66" i="1"/>
  <c r="L62" i="1"/>
  <c r="K62" i="1"/>
  <c r="L58" i="1"/>
  <c r="K58" i="1"/>
  <c r="L54" i="1"/>
  <c r="K54" i="1"/>
  <c r="L50" i="1"/>
  <c r="K50" i="1"/>
  <c r="L46" i="1"/>
  <c r="K46" i="1"/>
  <c r="L42" i="1"/>
  <c r="K42" i="1"/>
  <c r="L38" i="1"/>
  <c r="K38" i="1"/>
  <c r="G129" i="1"/>
  <c r="M123" i="1"/>
  <c r="M115" i="1"/>
  <c r="M107" i="1"/>
  <c r="L138" i="1"/>
  <c r="K138" i="1"/>
  <c r="L130" i="1"/>
  <c r="K130" i="1"/>
  <c r="M116" i="1"/>
  <c r="M82" i="1"/>
  <c r="M70" i="1"/>
  <c r="M126" i="1"/>
  <c r="M112" i="1"/>
  <c r="J118" i="1"/>
  <c r="M66" i="1"/>
  <c r="K127" i="1"/>
  <c r="L127" i="1"/>
  <c r="K119" i="1"/>
  <c r="L119" i="1"/>
  <c r="K111" i="1"/>
  <c r="L111" i="1"/>
  <c r="G103" i="1"/>
  <c r="G95" i="1"/>
  <c r="G87" i="1"/>
  <c r="G79" i="1"/>
  <c r="G71" i="1"/>
  <c r="G63" i="1"/>
  <c r="G55" i="1"/>
  <c r="G47" i="1"/>
  <c r="G39" i="1"/>
  <c r="L234" i="1"/>
  <c r="K234" i="1"/>
  <c r="L230" i="1"/>
  <c r="K230" i="1"/>
  <c r="L226" i="1"/>
  <c r="K226" i="1"/>
  <c r="L222" i="1"/>
  <c r="K222" i="1"/>
  <c r="L218" i="1"/>
  <c r="K218" i="1"/>
  <c r="L214" i="1"/>
  <c r="K214" i="1"/>
  <c r="L210" i="1"/>
  <c r="K210" i="1"/>
  <c r="L206" i="1"/>
  <c r="K206" i="1"/>
  <c r="L202" i="1"/>
  <c r="K202" i="1"/>
  <c r="L198" i="1"/>
  <c r="K198" i="1"/>
  <c r="L194" i="1"/>
  <c r="K194" i="1"/>
  <c r="L190" i="1"/>
  <c r="K190" i="1"/>
  <c r="L186" i="1"/>
  <c r="K186" i="1"/>
  <c r="L182" i="1"/>
  <c r="K182" i="1"/>
  <c r="L178" i="1"/>
  <c r="K178" i="1"/>
  <c r="L174" i="1"/>
  <c r="K174" i="1"/>
  <c r="L170" i="1"/>
  <c r="K170" i="1"/>
  <c r="L166" i="1"/>
  <c r="K166" i="1"/>
  <c r="L162" i="1"/>
  <c r="K162" i="1"/>
  <c r="L158" i="1"/>
  <c r="K158" i="1"/>
  <c r="L154" i="1"/>
  <c r="K154" i="1"/>
  <c r="L150" i="1"/>
  <c r="K150" i="1"/>
  <c r="L144" i="1"/>
  <c r="K144" i="1"/>
  <c r="L140" i="1"/>
  <c r="K140" i="1"/>
  <c r="L132" i="1"/>
  <c r="K132" i="1"/>
  <c r="M114" i="1"/>
  <c r="J123" i="1"/>
  <c r="F123" i="1"/>
  <c r="J112" i="1"/>
  <c r="F112" i="1"/>
  <c r="J105" i="1"/>
  <c r="F105" i="1"/>
  <c r="J101" i="1"/>
  <c r="F101" i="1"/>
  <c r="J97" i="1"/>
  <c r="F97" i="1"/>
  <c r="J93" i="1"/>
  <c r="F93" i="1"/>
  <c r="J89" i="1"/>
  <c r="F89" i="1"/>
  <c r="J85" i="1"/>
  <c r="F85" i="1"/>
  <c r="J81" i="1"/>
  <c r="F81" i="1"/>
  <c r="J77" i="1"/>
  <c r="F77" i="1"/>
  <c r="J73" i="1"/>
  <c r="F73" i="1"/>
  <c r="J69" i="1"/>
  <c r="F69" i="1"/>
  <c r="J65" i="1"/>
  <c r="F65" i="1"/>
  <c r="J61" i="1"/>
  <c r="F61" i="1"/>
  <c r="J57" i="1"/>
  <c r="F57" i="1"/>
  <c r="J53" i="1"/>
  <c r="F53" i="1"/>
  <c r="J49" i="1"/>
  <c r="F49" i="1"/>
  <c r="J45" i="1"/>
  <c r="F45" i="1"/>
  <c r="J41" i="1"/>
  <c r="F41" i="1"/>
  <c r="J37" i="1"/>
  <c r="F37" i="1"/>
  <c r="K233" i="1"/>
  <c r="L233" i="1"/>
  <c r="K229" i="1"/>
  <c r="L229" i="1"/>
  <c r="K225" i="1"/>
  <c r="L225" i="1"/>
  <c r="K221" i="1"/>
  <c r="L221" i="1"/>
  <c r="K217" i="1"/>
  <c r="L217" i="1"/>
  <c r="K213" i="1"/>
  <c r="L213" i="1"/>
  <c r="K209" i="1"/>
  <c r="L209" i="1"/>
  <c r="K205" i="1"/>
  <c r="L205" i="1"/>
  <c r="K201" i="1"/>
  <c r="L201" i="1"/>
  <c r="K197" i="1"/>
  <c r="L197" i="1"/>
  <c r="K193" i="1"/>
  <c r="L193" i="1"/>
  <c r="K189" i="1"/>
  <c r="L189" i="1"/>
  <c r="K185" i="1"/>
  <c r="L185" i="1"/>
  <c r="K181" i="1"/>
  <c r="L181" i="1"/>
  <c r="K177" i="1"/>
  <c r="L177" i="1"/>
  <c r="K173" i="1"/>
  <c r="L173" i="1"/>
  <c r="K169" i="1"/>
  <c r="L169" i="1"/>
  <c r="K165" i="1"/>
  <c r="L165" i="1"/>
  <c r="K161" i="1"/>
  <c r="L161" i="1"/>
  <c r="K157" i="1"/>
  <c r="L157" i="1"/>
  <c r="K153" i="1"/>
  <c r="L153" i="1"/>
  <c r="K149" i="1"/>
  <c r="L149" i="1"/>
  <c r="K145" i="1"/>
  <c r="L145" i="1"/>
  <c r="K141" i="1"/>
  <c r="L141" i="1"/>
  <c r="K137" i="1"/>
  <c r="L137" i="1"/>
  <c r="K133" i="1"/>
  <c r="L133" i="1"/>
  <c r="G127" i="1"/>
  <c r="G119" i="1"/>
  <c r="I119" i="1" s="1"/>
  <c r="G111" i="1"/>
  <c r="J146" i="1"/>
  <c r="F146" i="1"/>
  <c r="J134" i="1"/>
  <c r="F134" i="1"/>
  <c r="G124" i="1"/>
  <c r="G110" i="1"/>
  <c r="M58" i="1"/>
  <c r="M38" i="1"/>
  <c r="F114" i="1"/>
  <c r="G204" i="1"/>
  <c r="G200" i="1"/>
  <c r="G196" i="1"/>
  <c r="G192" i="1"/>
  <c r="G188" i="1"/>
  <c r="G184" i="1"/>
  <c r="G180" i="1"/>
  <c r="G176" i="1"/>
  <c r="G172" i="1"/>
  <c r="G168" i="1"/>
  <c r="G164" i="1"/>
  <c r="G160" i="1"/>
  <c r="G156" i="1"/>
  <c r="G152" i="1"/>
  <c r="G148" i="1"/>
  <c r="G142" i="1"/>
  <c r="G136" i="1"/>
  <c r="G128" i="1"/>
  <c r="G108" i="1"/>
  <c r="J121" i="1"/>
  <c r="F121" i="1"/>
  <c r="J111" i="1"/>
  <c r="F111" i="1"/>
  <c r="L104" i="1"/>
  <c r="K104" i="1"/>
  <c r="L100" i="1"/>
  <c r="K100" i="1"/>
  <c r="L96" i="1"/>
  <c r="K96" i="1"/>
  <c r="L92" i="1"/>
  <c r="K92" i="1"/>
  <c r="L88" i="1"/>
  <c r="K88" i="1"/>
  <c r="L84" i="1"/>
  <c r="K84" i="1"/>
  <c r="L80" i="1"/>
  <c r="K80" i="1"/>
  <c r="K76" i="1"/>
  <c r="L76" i="1"/>
  <c r="K72" i="1"/>
  <c r="L72" i="1"/>
  <c r="K68" i="1"/>
  <c r="L68" i="1"/>
  <c r="L64" i="1"/>
  <c r="K64" i="1"/>
  <c r="L60" i="1"/>
  <c r="K60" i="1"/>
  <c r="L56" i="1"/>
  <c r="K56" i="1"/>
  <c r="L52" i="1"/>
  <c r="K52" i="1"/>
  <c r="L48" i="1"/>
  <c r="K48" i="1"/>
  <c r="L44" i="1"/>
  <c r="K44" i="1"/>
  <c r="L40" i="1"/>
  <c r="K40" i="1"/>
  <c r="L36" i="1"/>
  <c r="K36" i="1"/>
  <c r="G231" i="1"/>
  <c r="G227" i="1"/>
  <c r="G223" i="1"/>
  <c r="G219" i="1"/>
  <c r="G215" i="1"/>
  <c r="I215" i="1" s="1"/>
  <c r="G211" i="1"/>
  <c r="G207" i="1"/>
  <c r="G203" i="1"/>
  <c r="I203" i="1" s="1"/>
  <c r="G199" i="1"/>
  <c r="G195" i="1"/>
  <c r="G191" i="1"/>
  <c r="G187" i="1"/>
  <c r="G183" i="1"/>
  <c r="G179" i="1"/>
  <c r="G175" i="1"/>
  <c r="G171" i="1"/>
  <c r="G167" i="1"/>
  <c r="G163" i="1"/>
  <c r="G159" i="1"/>
  <c r="G155" i="1"/>
  <c r="G151" i="1"/>
  <c r="G147" i="1"/>
  <c r="G143" i="1"/>
  <c r="G139" i="1"/>
  <c r="G135" i="1"/>
  <c r="G131" i="1"/>
  <c r="M127" i="1"/>
  <c r="M119" i="1"/>
  <c r="M111" i="1"/>
  <c r="L146" i="1"/>
  <c r="K146" i="1"/>
  <c r="L134" i="1"/>
  <c r="D2" i="2" s="1"/>
  <c r="K134" i="1"/>
  <c r="M124" i="1"/>
  <c r="M110" i="1"/>
  <c r="M68" i="1"/>
  <c r="M50" i="1"/>
  <c r="M64" i="1"/>
  <c r="J128" i="1"/>
  <c r="M102" i="1"/>
  <c r="G101" i="1"/>
  <c r="G93" i="1"/>
  <c r="G85" i="1"/>
  <c r="G77" i="1"/>
  <c r="G69" i="1"/>
  <c r="G61" i="1"/>
  <c r="G53" i="1"/>
  <c r="G45" i="1"/>
  <c r="G37" i="1"/>
  <c r="M232" i="1"/>
  <c r="M228" i="1"/>
  <c r="M224" i="1"/>
  <c r="M220" i="1"/>
  <c r="M216" i="1"/>
  <c r="M212" i="1"/>
  <c r="M208" i="1"/>
  <c r="M204" i="1"/>
  <c r="M200" i="1"/>
  <c r="M196" i="1"/>
  <c r="M192" i="1"/>
  <c r="M188" i="1"/>
  <c r="M184" i="1"/>
  <c r="M180" i="1"/>
  <c r="M176" i="1"/>
  <c r="M172" i="1"/>
  <c r="M168" i="1"/>
  <c r="M164" i="1"/>
  <c r="M160" i="1"/>
  <c r="M156" i="1"/>
  <c r="M152" i="1"/>
  <c r="M148" i="1"/>
  <c r="M142" i="1"/>
  <c r="M136" i="1"/>
  <c r="M128" i="1"/>
  <c r="M108" i="1"/>
  <c r="J120" i="1"/>
  <c r="F120" i="1"/>
  <c r="J110" i="1"/>
  <c r="F110" i="1"/>
  <c r="J104" i="1"/>
  <c r="F104" i="1"/>
  <c r="J100" i="1"/>
  <c r="F100" i="1"/>
  <c r="J96" i="1"/>
  <c r="F96" i="1"/>
  <c r="J92" i="1"/>
  <c r="F92" i="1"/>
  <c r="J88" i="1"/>
  <c r="F88" i="1"/>
  <c r="J84" i="1"/>
  <c r="F84" i="1"/>
  <c r="J80" i="1"/>
  <c r="F80" i="1"/>
  <c r="J76" i="1"/>
  <c r="F76" i="1"/>
  <c r="J72" i="1"/>
  <c r="F72" i="1"/>
  <c r="J68" i="1"/>
  <c r="F68" i="1"/>
  <c r="J64" i="1"/>
  <c r="F64" i="1"/>
  <c r="J60" i="1"/>
  <c r="F60" i="1"/>
  <c r="J56" i="1"/>
  <c r="F56" i="1"/>
  <c r="J52" i="1"/>
  <c r="F52" i="1"/>
  <c r="J48" i="1"/>
  <c r="F48" i="1"/>
  <c r="J44" i="1"/>
  <c r="F44" i="1"/>
  <c r="J40" i="1"/>
  <c r="F40" i="1"/>
  <c r="J36" i="1"/>
  <c r="F36" i="1"/>
  <c r="M231" i="1"/>
  <c r="M227" i="1"/>
  <c r="M223" i="1"/>
  <c r="M219" i="1"/>
  <c r="M215" i="1"/>
  <c r="M211" i="1"/>
  <c r="M207" i="1"/>
  <c r="M203" i="1"/>
  <c r="M199" i="1"/>
  <c r="M195" i="1"/>
  <c r="M191" i="1"/>
  <c r="M187" i="1"/>
  <c r="M183" i="1"/>
  <c r="M179" i="1"/>
  <c r="M175" i="1"/>
  <c r="M171" i="1"/>
  <c r="M167" i="1"/>
  <c r="M163" i="1"/>
  <c r="M159" i="1"/>
  <c r="M155" i="1"/>
  <c r="M151" i="1"/>
  <c r="M147" i="1"/>
  <c r="M143" i="1"/>
  <c r="M139" i="1"/>
  <c r="M135" i="1"/>
  <c r="M131" i="1"/>
  <c r="G125" i="1"/>
  <c r="G117" i="1"/>
  <c r="G109" i="1"/>
  <c r="G138" i="1"/>
  <c r="G130" i="1"/>
  <c r="G120" i="1"/>
  <c r="F108" i="1"/>
  <c r="M106" i="1"/>
  <c r="M42" i="1"/>
  <c r="M56" i="1"/>
  <c r="M94" i="1"/>
  <c r="M92" i="1"/>
  <c r="M130" i="1"/>
  <c r="M120" i="1"/>
  <c r="J108" i="1"/>
  <c r="M98" i="1"/>
  <c r="M40" i="1"/>
  <c r="M60" i="1"/>
  <c r="M48" i="1"/>
  <c r="M62" i="1"/>
  <c r="M86" i="1"/>
  <c r="M44" i="1"/>
  <c r="H234" i="1"/>
  <c r="H232" i="1"/>
  <c r="I232" i="1" s="1"/>
  <c r="H230" i="1"/>
  <c r="H228" i="1"/>
  <c r="I228" i="1" s="1"/>
  <c r="H226" i="1"/>
  <c r="I226" i="1" s="1"/>
  <c r="H224" i="1"/>
  <c r="H222" i="1"/>
  <c r="H220" i="1"/>
  <c r="H218" i="1"/>
  <c r="H216" i="1"/>
  <c r="H214" i="1"/>
  <c r="H212" i="1"/>
  <c r="I212" i="1" s="1"/>
  <c r="H210" i="1"/>
  <c r="I210" i="1" s="1"/>
  <c r="H208" i="1"/>
  <c r="H206" i="1"/>
  <c r="H204" i="1"/>
  <c r="H202" i="1"/>
  <c r="H200" i="1"/>
  <c r="I200" i="1" s="1"/>
  <c r="H198" i="1"/>
  <c r="H196" i="1"/>
  <c r="H194" i="1"/>
  <c r="I194" i="1" s="1"/>
  <c r="H192" i="1"/>
  <c r="I192" i="1" s="1"/>
  <c r="H190" i="1"/>
  <c r="H188" i="1"/>
  <c r="I188" i="1" s="1"/>
  <c r="H186" i="1"/>
  <c r="H184" i="1"/>
  <c r="H182" i="1"/>
  <c r="H180" i="1"/>
  <c r="I180" i="1" s="1"/>
  <c r="H178" i="1"/>
  <c r="I178" i="1" s="1"/>
  <c r="H176" i="1"/>
  <c r="I176" i="1" s="1"/>
  <c r="H174" i="1"/>
  <c r="H172" i="1"/>
  <c r="H170" i="1"/>
  <c r="H168" i="1"/>
  <c r="H166" i="1"/>
  <c r="H164" i="1"/>
  <c r="H162" i="1"/>
  <c r="I162" i="1" s="1"/>
  <c r="H160" i="1"/>
  <c r="H158" i="1"/>
  <c r="H156" i="1"/>
  <c r="I156" i="1" s="1"/>
  <c r="H154" i="1"/>
  <c r="H152" i="1"/>
  <c r="H150" i="1"/>
  <c r="I150" i="1" s="1"/>
  <c r="H148" i="1"/>
  <c r="I148" i="1" s="1"/>
  <c r="H144" i="1"/>
  <c r="I144" i="1" s="1"/>
  <c r="H142" i="1"/>
  <c r="H140" i="1"/>
  <c r="H136" i="1"/>
  <c r="H132" i="1"/>
  <c r="H129" i="1"/>
  <c r="H126" i="1"/>
  <c r="I126" i="1" s="1"/>
  <c r="H124" i="1"/>
  <c r="I124" i="1" s="1"/>
  <c r="H121" i="1"/>
  <c r="H119" i="1"/>
  <c r="H116" i="1"/>
  <c r="H113" i="1"/>
  <c r="I113" i="1" s="1"/>
  <c r="H111" i="1"/>
  <c r="H109" i="1"/>
  <c r="I109" i="1" s="1"/>
  <c r="H233" i="1"/>
  <c r="H231" i="1"/>
  <c r="I231" i="1" s="1"/>
  <c r="H229" i="1"/>
  <c r="I229" i="1" s="1"/>
  <c r="H227" i="1"/>
  <c r="I227" i="1" s="1"/>
  <c r="H225" i="1"/>
  <c r="H223" i="1"/>
  <c r="I223" i="1" s="1"/>
  <c r="H221" i="1"/>
  <c r="H219" i="1"/>
  <c r="H217" i="1"/>
  <c r="H215" i="1"/>
  <c r="H213" i="1"/>
  <c r="H211" i="1"/>
  <c r="H209" i="1"/>
  <c r="H207" i="1"/>
  <c r="H205" i="1"/>
  <c r="H203" i="1"/>
  <c r="H201" i="1"/>
  <c r="H199" i="1"/>
  <c r="I199" i="1" s="1"/>
  <c r="H197" i="1"/>
  <c r="H195" i="1"/>
  <c r="H193" i="1"/>
  <c r="H191" i="1"/>
  <c r="H189" i="1"/>
  <c r="H187" i="1"/>
  <c r="H185" i="1"/>
  <c r="H183" i="1"/>
  <c r="H181" i="1"/>
  <c r="H179" i="1"/>
  <c r="H177" i="1"/>
  <c r="H175" i="1"/>
  <c r="H173" i="1"/>
  <c r="H171" i="1"/>
  <c r="H169" i="1"/>
  <c r="H167" i="1"/>
  <c r="H165" i="1"/>
  <c r="H163" i="1"/>
  <c r="H161" i="1"/>
  <c r="H159" i="1"/>
  <c r="H157" i="1"/>
  <c r="H155" i="1"/>
  <c r="H153" i="1"/>
  <c r="H151" i="1"/>
  <c r="H149" i="1"/>
  <c r="H147" i="1"/>
  <c r="H145" i="1"/>
  <c r="H143" i="1"/>
  <c r="H141" i="1"/>
  <c r="H139" i="1"/>
  <c r="H137" i="1"/>
  <c r="H135" i="1"/>
  <c r="H133" i="1"/>
  <c r="H131" i="1"/>
  <c r="H127" i="1"/>
  <c r="H125" i="1"/>
  <c r="H123" i="1"/>
  <c r="H120" i="1"/>
  <c r="H117" i="1"/>
  <c r="H115" i="1"/>
  <c r="H112" i="1"/>
  <c r="H110" i="1"/>
  <c r="H107" i="1"/>
  <c r="H106" i="1"/>
  <c r="I106" i="1" s="1"/>
  <c r="H105" i="1"/>
  <c r="H104" i="1"/>
  <c r="I104" i="1" s="1"/>
  <c r="H103" i="1"/>
  <c r="H102" i="1"/>
  <c r="H101" i="1"/>
  <c r="H100" i="1"/>
  <c r="I100" i="1" s="1"/>
  <c r="H99" i="1"/>
  <c r="H98" i="1"/>
  <c r="I98" i="1" s="1"/>
  <c r="H97" i="1"/>
  <c r="H96" i="1"/>
  <c r="I96" i="1" s="1"/>
  <c r="H95" i="1"/>
  <c r="H94" i="1"/>
  <c r="I94" i="1" s="1"/>
  <c r="H93" i="1"/>
  <c r="H92" i="1"/>
  <c r="I92" i="1" s="1"/>
  <c r="H91" i="1"/>
  <c r="H90" i="1"/>
  <c r="I90" i="1" s="1"/>
  <c r="H89" i="1"/>
  <c r="H88" i="1"/>
  <c r="I88" i="1" s="1"/>
  <c r="H87" i="1"/>
  <c r="H86" i="1"/>
  <c r="I86" i="1" s="1"/>
  <c r="H85" i="1"/>
  <c r="H84" i="1"/>
  <c r="I84" i="1" s="1"/>
  <c r="H83" i="1"/>
  <c r="H82" i="1"/>
  <c r="I82" i="1" s="1"/>
  <c r="H81" i="1"/>
  <c r="H80" i="1"/>
  <c r="I80" i="1" s="1"/>
  <c r="H79" i="1"/>
  <c r="H78" i="1"/>
  <c r="I78" i="1" s="1"/>
  <c r="H77" i="1"/>
  <c r="H76" i="1"/>
  <c r="I76" i="1" s="1"/>
  <c r="H75" i="1"/>
  <c r="H74" i="1"/>
  <c r="I74" i="1" s="1"/>
  <c r="H73" i="1"/>
  <c r="H72" i="1"/>
  <c r="I72" i="1" s="1"/>
  <c r="H71" i="1"/>
  <c r="H70" i="1"/>
  <c r="I70" i="1" s="1"/>
  <c r="H69" i="1"/>
  <c r="H68" i="1"/>
  <c r="H67" i="1"/>
  <c r="H66" i="1"/>
  <c r="I66" i="1" s="1"/>
  <c r="H65" i="1"/>
  <c r="H64" i="1"/>
  <c r="I64" i="1" s="1"/>
  <c r="H63" i="1"/>
  <c r="H62" i="1"/>
  <c r="I62" i="1" s="1"/>
  <c r="H61" i="1"/>
  <c r="H60" i="1"/>
  <c r="I60" i="1" s="1"/>
  <c r="H59" i="1"/>
  <c r="H58" i="1"/>
  <c r="I58" i="1" s="1"/>
  <c r="H57" i="1"/>
  <c r="H56" i="1"/>
  <c r="I56" i="1" s="1"/>
  <c r="H55" i="1"/>
  <c r="H54" i="1"/>
  <c r="I54" i="1" s="1"/>
  <c r="H53" i="1"/>
  <c r="H52" i="1"/>
  <c r="I52" i="1" s="1"/>
  <c r="H51" i="1"/>
  <c r="H50" i="1"/>
  <c r="I50" i="1" s="1"/>
  <c r="H49" i="1"/>
  <c r="H48" i="1"/>
  <c r="I48" i="1" s="1"/>
  <c r="H47" i="1"/>
  <c r="H46" i="1"/>
  <c r="H45" i="1"/>
  <c r="H44" i="1"/>
  <c r="I44" i="1" s="1"/>
  <c r="H43" i="1"/>
  <c r="H42" i="1"/>
  <c r="I42" i="1" s="1"/>
  <c r="H41" i="1"/>
  <c r="H40" i="1"/>
  <c r="I40" i="1" s="1"/>
  <c r="H39" i="1"/>
  <c r="H38" i="1"/>
  <c r="I38" i="1" s="1"/>
  <c r="H37" i="1"/>
  <c r="H36" i="1"/>
  <c r="I36" i="1" s="1"/>
  <c r="H35" i="1"/>
  <c r="H146" i="1"/>
  <c r="H138" i="1"/>
  <c r="H134" i="1"/>
  <c r="H130" i="1"/>
  <c r="H128" i="1"/>
  <c r="H122" i="1"/>
  <c r="H118" i="1"/>
  <c r="I118" i="1" s="1"/>
  <c r="H114" i="1"/>
  <c r="H108" i="1"/>
  <c r="I129" i="1"/>
  <c r="I234" i="1"/>
  <c r="I230" i="1"/>
  <c r="I224" i="1"/>
  <c r="I222" i="1"/>
  <c r="I220" i="1"/>
  <c r="I218" i="1"/>
  <c r="I216" i="1"/>
  <c r="I214" i="1"/>
  <c r="I208" i="1"/>
  <c r="I206" i="1"/>
  <c r="I202" i="1"/>
  <c r="I198" i="1"/>
  <c r="I190" i="1"/>
  <c r="I186" i="1"/>
  <c r="I184" i="1"/>
  <c r="I182" i="1"/>
  <c r="I174" i="1"/>
  <c r="I170" i="1"/>
  <c r="I168" i="1"/>
  <c r="I166" i="1"/>
  <c r="I160" i="1"/>
  <c r="I158" i="1"/>
  <c r="I154" i="1"/>
  <c r="I152" i="1"/>
  <c r="I142" i="1"/>
  <c r="I140" i="1"/>
  <c r="I132" i="1"/>
  <c r="I128" i="1"/>
  <c r="I233" i="1"/>
  <c r="I225" i="1"/>
  <c r="I219" i="1"/>
  <c r="I211" i="1"/>
  <c r="I195" i="1"/>
  <c r="I111" i="1"/>
  <c r="I116" i="1"/>
  <c r="I68" i="1" l="1"/>
  <c r="C2" i="2"/>
  <c r="I46" i="1"/>
  <c r="I102" i="1"/>
  <c r="I164" i="1"/>
  <c r="I196" i="1"/>
  <c r="I207" i="1"/>
  <c r="B2" i="2"/>
  <c r="E8" i="2" s="1"/>
  <c r="I136" i="1"/>
  <c r="I172" i="1"/>
  <c r="I204" i="1"/>
  <c r="I108" i="1"/>
  <c r="I177" i="1"/>
  <c r="I181" i="1"/>
  <c r="I185" i="1"/>
  <c r="I189" i="1"/>
  <c r="I193" i="1"/>
  <c r="I197" i="1"/>
  <c r="I201" i="1"/>
  <c r="I205" i="1"/>
  <c r="I209" i="1"/>
  <c r="I213" i="1"/>
  <c r="I217" i="1"/>
  <c r="I221" i="1"/>
  <c r="I133" i="1"/>
  <c r="I137" i="1"/>
  <c r="I141" i="1"/>
  <c r="I145" i="1"/>
  <c r="I149" i="1"/>
  <c r="I153" i="1"/>
  <c r="I157" i="1"/>
  <c r="I161" i="1"/>
  <c r="I165" i="1"/>
  <c r="I169" i="1"/>
  <c r="I173" i="1"/>
  <c r="I191" i="1"/>
  <c r="I112" i="1"/>
  <c r="I120" i="1"/>
  <c r="I117" i="1"/>
  <c r="I125" i="1"/>
  <c r="I131" i="1"/>
  <c r="I135" i="1"/>
  <c r="I139" i="1"/>
  <c r="I143" i="1"/>
  <c r="I147" i="1"/>
  <c r="I151" i="1"/>
  <c r="I155" i="1"/>
  <c r="I159" i="1"/>
  <c r="I163" i="1"/>
  <c r="I167" i="1"/>
  <c r="I171" i="1"/>
  <c r="I175" i="1"/>
  <c r="I179" i="1"/>
  <c r="I183" i="1"/>
  <c r="I187" i="1"/>
  <c r="I130" i="1"/>
  <c r="I134" i="1"/>
  <c r="I146" i="1"/>
  <c r="N128" i="1"/>
  <c r="N108" i="1"/>
  <c r="N118" i="1"/>
  <c r="I110" i="1"/>
  <c r="I107" i="1"/>
  <c r="I115" i="1"/>
  <c r="I123" i="1"/>
  <c r="I127" i="1"/>
  <c r="N114" i="1"/>
  <c r="N122" i="1"/>
  <c r="D422" i="2"/>
  <c r="D294" i="2"/>
  <c r="D151" i="2"/>
  <c r="D127" i="2"/>
  <c r="D517" i="2"/>
  <c r="E460" i="2"/>
  <c r="E512" i="2"/>
  <c r="E448" i="2"/>
  <c r="E360" i="2"/>
  <c r="E336" i="2"/>
  <c r="E272" i="2"/>
  <c r="E212" i="2"/>
  <c r="E200" i="2"/>
  <c r="E168" i="2"/>
  <c r="E125" i="2"/>
  <c r="E117" i="2"/>
  <c r="D445" i="2"/>
  <c r="D401" i="2"/>
  <c r="D389" i="2"/>
  <c r="D357" i="2"/>
  <c r="D317" i="2"/>
  <c r="D305" i="2"/>
  <c r="D273" i="2"/>
  <c r="D229" i="2"/>
  <c r="D221" i="2"/>
  <c r="D189" i="2"/>
  <c r="D144" i="2"/>
  <c r="D132" i="2"/>
  <c r="D100" i="2"/>
  <c r="D60" i="2"/>
  <c r="D67" i="2"/>
  <c r="E75" i="2"/>
  <c r="D485" i="2"/>
  <c r="D477" i="2"/>
  <c r="E445" i="2"/>
  <c r="E401" i="2"/>
  <c r="E389" i="2"/>
  <c r="E357" i="2"/>
  <c r="E317" i="2"/>
  <c r="E305" i="2"/>
  <c r="E273" i="2"/>
  <c r="E229" i="2"/>
  <c r="E221" i="2"/>
  <c r="E189" i="2"/>
  <c r="E144" i="2"/>
  <c r="E132" i="2"/>
  <c r="E100" i="2"/>
  <c r="E60" i="2"/>
  <c r="E67" i="2"/>
  <c r="E474" i="2"/>
  <c r="D412" i="2"/>
  <c r="D404" i="2"/>
  <c r="D372" i="2"/>
  <c r="D328" i="2"/>
  <c r="D316" i="2"/>
  <c r="D284" i="2"/>
  <c r="D244" i="2"/>
  <c r="D232" i="2"/>
  <c r="D200" i="2"/>
  <c r="D156" i="2"/>
  <c r="D149" i="2"/>
  <c r="D117" i="2"/>
  <c r="D73" i="2"/>
  <c r="D65" i="2"/>
  <c r="E499" i="2"/>
  <c r="E475" i="2"/>
  <c r="E467" i="2"/>
  <c r="E504" i="2"/>
  <c r="D456" i="2"/>
  <c r="D432" i="2"/>
  <c r="D498" i="2"/>
  <c r="D470" i="2"/>
  <c r="D466" i="2"/>
  <c r="E446" i="2"/>
  <c r="E422" i="2"/>
  <c r="E414" i="2"/>
  <c r="E398" i="2"/>
  <c r="E370" i="2"/>
  <c r="E366" i="2"/>
  <c r="E346" i="2"/>
  <c r="E326" i="2"/>
  <c r="E318" i="2"/>
  <c r="E306" i="2"/>
  <c r="E282" i="2"/>
  <c r="E278" i="2"/>
  <c r="E262" i="2"/>
  <c r="E242" i="2"/>
  <c r="E238" i="2"/>
  <c r="E218" i="2"/>
  <c r="E198" i="2"/>
  <c r="E190" i="2"/>
  <c r="E178" i="2"/>
  <c r="E154" i="2"/>
  <c r="E151" i="2"/>
  <c r="E135" i="2"/>
  <c r="E115" i="2"/>
  <c r="E111" i="2"/>
  <c r="D451" i="2"/>
  <c r="D431" i="2"/>
  <c r="D423" i="2"/>
  <c r="D411" i="2"/>
  <c r="D387" i="2"/>
  <c r="D383" i="2"/>
  <c r="D367" i="2"/>
  <c r="D347" i="2"/>
  <c r="D343" i="2"/>
  <c r="D323" i="2"/>
  <c r="D303" i="2"/>
  <c r="D295" i="2"/>
  <c r="D283" i="2"/>
  <c r="D263" i="2"/>
  <c r="D259" i="2"/>
  <c r="D247" i="2"/>
  <c r="D227" i="2"/>
  <c r="D223" i="2"/>
  <c r="D211" i="2"/>
  <c r="D191" i="2"/>
  <c r="D187" i="2"/>
  <c r="D175" i="2"/>
  <c r="D155" i="2"/>
  <c r="D150" i="2"/>
  <c r="D134" i="2"/>
  <c r="D118" i="2"/>
  <c r="D114" i="2"/>
  <c r="D98" i="2"/>
  <c r="D82" i="2"/>
  <c r="D78" i="2"/>
  <c r="D62" i="2"/>
  <c r="D63" i="2"/>
  <c r="D57" i="2"/>
  <c r="E89" i="2"/>
  <c r="E73" i="2"/>
  <c r="E65" i="2"/>
  <c r="E511" i="2"/>
  <c r="D495" i="2"/>
  <c r="D491" i="2"/>
  <c r="D479" i="2"/>
  <c r="D463" i="2"/>
  <c r="D459" i="2"/>
  <c r="E447" i="2"/>
  <c r="E431" i="2"/>
  <c r="E427" i="2"/>
  <c r="E415" i="2"/>
  <c r="E399" i="2"/>
  <c r="E395" i="2"/>
  <c r="E383" i="2"/>
  <c r="E367" i="2"/>
  <c r="E363" i="2"/>
  <c r="E351" i="2"/>
  <c r="E335" i="2"/>
  <c r="E331" i="2"/>
  <c r="E319" i="2"/>
  <c r="E303" i="2"/>
  <c r="E299" i="2"/>
  <c r="E287" i="2"/>
  <c r="E271" i="2"/>
  <c r="E267" i="2"/>
  <c r="E255" i="2"/>
  <c r="E239" i="2"/>
  <c r="E235" i="2"/>
  <c r="E223" i="2"/>
  <c r="E207" i="2"/>
  <c r="E203" i="2"/>
  <c r="E191" i="2"/>
  <c r="E175" i="2"/>
  <c r="E171" i="2"/>
  <c r="E159" i="2"/>
  <c r="E142" i="2"/>
  <c r="E138" i="2"/>
  <c r="E126" i="2"/>
  <c r="E110" i="2"/>
  <c r="E106" i="2"/>
  <c r="E94" i="2"/>
  <c r="E78" i="2"/>
  <c r="E74" i="2"/>
  <c r="E62" i="2"/>
  <c r="E63" i="2"/>
  <c r="E57" i="2"/>
  <c r="O130" i="1"/>
  <c r="N130" i="1"/>
  <c r="O134" i="1"/>
  <c r="G2" i="2" s="1"/>
  <c r="N134" i="1"/>
  <c r="O138" i="1"/>
  <c r="N138" i="1"/>
  <c r="O146" i="1"/>
  <c r="N146" i="1"/>
  <c r="O35" i="1"/>
  <c r="N35" i="1"/>
  <c r="O36" i="1"/>
  <c r="N36" i="1"/>
  <c r="O37" i="1"/>
  <c r="N37" i="1"/>
  <c r="O38" i="1"/>
  <c r="N38" i="1"/>
  <c r="O39" i="1"/>
  <c r="N39" i="1"/>
  <c r="O40" i="1"/>
  <c r="N40" i="1"/>
  <c r="O41" i="1"/>
  <c r="N41" i="1"/>
  <c r="O42" i="1"/>
  <c r="N42" i="1"/>
  <c r="O43" i="1"/>
  <c r="N43" i="1"/>
  <c r="O44" i="1"/>
  <c r="N44" i="1"/>
  <c r="O45" i="1"/>
  <c r="N45" i="1"/>
  <c r="O46" i="1"/>
  <c r="N46" i="1"/>
  <c r="O47" i="1"/>
  <c r="N47" i="1"/>
  <c r="O48" i="1"/>
  <c r="N48" i="1"/>
  <c r="O49" i="1"/>
  <c r="N49" i="1"/>
  <c r="O50" i="1"/>
  <c r="N50" i="1"/>
  <c r="O51" i="1"/>
  <c r="N51" i="1"/>
  <c r="O52" i="1"/>
  <c r="N52" i="1"/>
  <c r="O53" i="1"/>
  <c r="N53" i="1"/>
  <c r="O54" i="1"/>
  <c r="N54" i="1"/>
  <c r="O55" i="1"/>
  <c r="N55" i="1"/>
  <c r="O56" i="1"/>
  <c r="N56" i="1"/>
  <c r="O57" i="1"/>
  <c r="N57" i="1"/>
  <c r="O58" i="1"/>
  <c r="N58" i="1"/>
  <c r="O59" i="1"/>
  <c r="N59" i="1"/>
  <c r="O60" i="1"/>
  <c r="N60" i="1"/>
  <c r="O61" i="1"/>
  <c r="N61" i="1"/>
  <c r="O62" i="1"/>
  <c r="N62" i="1"/>
  <c r="O63" i="1"/>
  <c r="N63" i="1"/>
  <c r="O64" i="1"/>
  <c r="N64" i="1"/>
  <c r="O65" i="1"/>
  <c r="N65" i="1"/>
  <c r="O66" i="1"/>
  <c r="N66" i="1"/>
  <c r="O67" i="1"/>
  <c r="N67" i="1"/>
  <c r="O68" i="1"/>
  <c r="N68" i="1"/>
  <c r="O69" i="1"/>
  <c r="N69" i="1"/>
  <c r="O70" i="1"/>
  <c r="N70" i="1"/>
  <c r="O71" i="1"/>
  <c r="N71" i="1"/>
  <c r="O72" i="1"/>
  <c r="N72" i="1"/>
  <c r="O73" i="1"/>
  <c r="N73" i="1"/>
  <c r="O74" i="1"/>
  <c r="N74" i="1"/>
  <c r="O75" i="1"/>
  <c r="N75" i="1"/>
  <c r="O76" i="1"/>
  <c r="N76" i="1"/>
  <c r="O77" i="1"/>
  <c r="N77" i="1"/>
  <c r="O78" i="1"/>
  <c r="N78" i="1"/>
  <c r="O79" i="1"/>
  <c r="N79" i="1"/>
  <c r="O80" i="1"/>
  <c r="N80" i="1"/>
  <c r="O81" i="1"/>
  <c r="N81" i="1"/>
  <c r="O82" i="1"/>
  <c r="N82" i="1"/>
  <c r="O83" i="1"/>
  <c r="N83" i="1"/>
  <c r="O84" i="1"/>
  <c r="N84" i="1"/>
  <c r="O85" i="1"/>
  <c r="N85" i="1"/>
  <c r="O86" i="1"/>
  <c r="N86" i="1"/>
  <c r="O87" i="1"/>
  <c r="N87" i="1"/>
  <c r="O88" i="1"/>
  <c r="N88" i="1"/>
  <c r="O89" i="1"/>
  <c r="N89" i="1"/>
  <c r="O90" i="1"/>
  <c r="N90" i="1"/>
  <c r="O91" i="1"/>
  <c r="N91" i="1"/>
  <c r="O92" i="1"/>
  <c r="N92" i="1"/>
  <c r="O93" i="1"/>
  <c r="N93" i="1"/>
  <c r="O94" i="1"/>
  <c r="N94" i="1"/>
  <c r="O95" i="1"/>
  <c r="N95" i="1"/>
  <c r="O96" i="1"/>
  <c r="N96" i="1"/>
  <c r="O97" i="1"/>
  <c r="N97" i="1"/>
  <c r="O98" i="1"/>
  <c r="N98" i="1"/>
  <c r="O99" i="1"/>
  <c r="N99" i="1"/>
  <c r="O100" i="1"/>
  <c r="N100" i="1"/>
  <c r="O101" i="1"/>
  <c r="N101" i="1"/>
  <c r="O102" i="1"/>
  <c r="N102" i="1"/>
  <c r="O103" i="1"/>
  <c r="N103" i="1"/>
  <c r="O104" i="1"/>
  <c r="N104" i="1"/>
  <c r="O105" i="1"/>
  <c r="N105" i="1"/>
  <c r="O106" i="1"/>
  <c r="N106" i="1"/>
  <c r="O107" i="1"/>
  <c r="N107" i="1"/>
  <c r="O110" i="1"/>
  <c r="N110" i="1"/>
  <c r="O112" i="1"/>
  <c r="N112" i="1"/>
  <c r="O115" i="1"/>
  <c r="N115" i="1"/>
  <c r="P115" i="1" s="1"/>
  <c r="O117" i="1"/>
  <c r="N117" i="1"/>
  <c r="O120" i="1"/>
  <c r="N120" i="1"/>
  <c r="O123" i="1"/>
  <c r="N123" i="1"/>
  <c r="O125" i="1"/>
  <c r="N125" i="1"/>
  <c r="O127" i="1"/>
  <c r="N127" i="1"/>
  <c r="O131" i="1"/>
  <c r="N131" i="1"/>
  <c r="O133" i="1"/>
  <c r="N133" i="1"/>
  <c r="O135" i="1"/>
  <c r="N135" i="1"/>
  <c r="O137" i="1"/>
  <c r="N137" i="1"/>
  <c r="O139" i="1"/>
  <c r="N139" i="1"/>
  <c r="O141" i="1"/>
  <c r="N141" i="1"/>
  <c r="O143" i="1"/>
  <c r="N143" i="1"/>
  <c r="O145" i="1"/>
  <c r="N145" i="1"/>
  <c r="O147" i="1"/>
  <c r="N147" i="1"/>
  <c r="O149" i="1"/>
  <c r="N149" i="1"/>
  <c r="O151" i="1"/>
  <c r="N151" i="1"/>
  <c r="O153" i="1"/>
  <c r="N153" i="1"/>
  <c r="O155" i="1"/>
  <c r="N155" i="1"/>
  <c r="O157" i="1"/>
  <c r="N157" i="1"/>
  <c r="O159" i="1"/>
  <c r="N159" i="1"/>
  <c r="O161" i="1"/>
  <c r="N161" i="1"/>
  <c r="O163" i="1"/>
  <c r="N163" i="1"/>
  <c r="O165" i="1"/>
  <c r="N165" i="1"/>
  <c r="O167" i="1"/>
  <c r="N167" i="1"/>
  <c r="O169" i="1"/>
  <c r="N169" i="1"/>
  <c r="O171" i="1"/>
  <c r="N171" i="1"/>
  <c r="O173" i="1"/>
  <c r="N173" i="1"/>
  <c r="O175" i="1"/>
  <c r="N175" i="1"/>
  <c r="O177" i="1"/>
  <c r="N177" i="1"/>
  <c r="O179" i="1"/>
  <c r="N179" i="1"/>
  <c r="O181" i="1"/>
  <c r="N181" i="1"/>
  <c r="O183" i="1"/>
  <c r="N183" i="1"/>
  <c r="O185" i="1"/>
  <c r="N185" i="1"/>
  <c r="O187" i="1"/>
  <c r="N187" i="1"/>
  <c r="O189" i="1"/>
  <c r="N189" i="1"/>
  <c r="O191" i="1"/>
  <c r="N191" i="1"/>
  <c r="O193" i="1"/>
  <c r="N193" i="1"/>
  <c r="O195" i="1"/>
  <c r="N195" i="1"/>
  <c r="O197" i="1"/>
  <c r="N197" i="1"/>
  <c r="O199" i="1"/>
  <c r="N199" i="1"/>
  <c r="O201" i="1"/>
  <c r="N201" i="1"/>
  <c r="O203" i="1"/>
  <c r="N203" i="1"/>
  <c r="O205" i="1"/>
  <c r="N205" i="1"/>
  <c r="O207" i="1"/>
  <c r="N207" i="1"/>
  <c r="O209" i="1"/>
  <c r="N209" i="1"/>
  <c r="O211" i="1"/>
  <c r="N211" i="1"/>
  <c r="O213" i="1"/>
  <c r="N213" i="1"/>
  <c r="O215" i="1"/>
  <c r="N215" i="1"/>
  <c r="O217" i="1"/>
  <c r="N217" i="1"/>
  <c r="O219" i="1"/>
  <c r="N219" i="1"/>
  <c r="O221" i="1"/>
  <c r="N221" i="1"/>
  <c r="O223" i="1"/>
  <c r="N223" i="1"/>
  <c r="O225" i="1"/>
  <c r="N225" i="1"/>
  <c r="O227" i="1"/>
  <c r="N227" i="1"/>
  <c r="O229" i="1"/>
  <c r="N229" i="1"/>
  <c r="O231" i="1"/>
  <c r="N231" i="1"/>
  <c r="O233" i="1"/>
  <c r="N233" i="1"/>
  <c r="O109" i="1"/>
  <c r="N109" i="1"/>
  <c r="O111" i="1"/>
  <c r="N111" i="1"/>
  <c r="O113" i="1"/>
  <c r="N113" i="1"/>
  <c r="O116" i="1"/>
  <c r="N116" i="1"/>
  <c r="O119" i="1"/>
  <c r="N119" i="1"/>
  <c r="O121" i="1"/>
  <c r="N121" i="1"/>
  <c r="O124" i="1"/>
  <c r="N124" i="1"/>
  <c r="O126" i="1"/>
  <c r="N126" i="1"/>
  <c r="O129" i="1"/>
  <c r="N129" i="1"/>
  <c r="O132" i="1"/>
  <c r="N132" i="1"/>
  <c r="O136" i="1"/>
  <c r="N136" i="1"/>
  <c r="O140" i="1"/>
  <c r="N140" i="1"/>
  <c r="O142" i="1"/>
  <c r="N142" i="1"/>
  <c r="O144" i="1"/>
  <c r="N144" i="1"/>
  <c r="O148" i="1"/>
  <c r="N148" i="1"/>
  <c r="O150" i="1"/>
  <c r="N150" i="1"/>
  <c r="O152" i="1"/>
  <c r="N152" i="1"/>
  <c r="O154" i="1"/>
  <c r="N154" i="1"/>
  <c r="O156" i="1"/>
  <c r="N156" i="1"/>
  <c r="O158" i="1"/>
  <c r="N158" i="1"/>
  <c r="O160" i="1"/>
  <c r="N160" i="1"/>
  <c r="O162" i="1"/>
  <c r="N162" i="1"/>
  <c r="O164" i="1"/>
  <c r="N164" i="1"/>
  <c r="O166" i="1"/>
  <c r="N166" i="1"/>
  <c r="O168" i="1"/>
  <c r="N168" i="1"/>
  <c r="O170" i="1"/>
  <c r="N170" i="1"/>
  <c r="O172" i="1"/>
  <c r="N172" i="1"/>
  <c r="O174" i="1"/>
  <c r="N174" i="1"/>
  <c r="O176" i="1"/>
  <c r="N176" i="1"/>
  <c r="O178" i="1"/>
  <c r="N178" i="1"/>
  <c r="O180" i="1"/>
  <c r="N180" i="1"/>
  <c r="O182" i="1"/>
  <c r="N182" i="1"/>
  <c r="O184" i="1"/>
  <c r="N184" i="1"/>
  <c r="O186" i="1"/>
  <c r="N186" i="1"/>
  <c r="O188" i="1"/>
  <c r="N188" i="1"/>
  <c r="O190" i="1"/>
  <c r="N190" i="1"/>
  <c r="O192" i="1"/>
  <c r="N192" i="1"/>
  <c r="O194" i="1"/>
  <c r="N194" i="1"/>
  <c r="O196" i="1"/>
  <c r="N196" i="1"/>
  <c r="O198" i="1"/>
  <c r="N198" i="1"/>
  <c r="O200" i="1"/>
  <c r="N200" i="1"/>
  <c r="O202" i="1"/>
  <c r="N202" i="1"/>
  <c r="O204" i="1"/>
  <c r="N204" i="1"/>
  <c r="O206" i="1"/>
  <c r="N206" i="1"/>
  <c r="O208" i="1"/>
  <c r="N208" i="1"/>
  <c r="O210" i="1"/>
  <c r="N210" i="1"/>
  <c r="O212" i="1"/>
  <c r="N212" i="1"/>
  <c r="O214" i="1"/>
  <c r="N214" i="1"/>
  <c r="O216" i="1"/>
  <c r="N216" i="1"/>
  <c r="O218" i="1"/>
  <c r="N218" i="1"/>
  <c r="O220" i="1"/>
  <c r="N220" i="1"/>
  <c r="O222" i="1"/>
  <c r="N222" i="1"/>
  <c r="O224" i="1"/>
  <c r="N224" i="1"/>
  <c r="O226" i="1"/>
  <c r="N226" i="1"/>
  <c r="O228" i="1"/>
  <c r="N228" i="1"/>
  <c r="O230" i="1"/>
  <c r="N230" i="1"/>
  <c r="O232" i="1"/>
  <c r="N232" i="1"/>
  <c r="O234" i="1"/>
  <c r="N234" i="1"/>
  <c r="I114" i="1"/>
  <c r="I122" i="1"/>
  <c r="I138" i="1"/>
  <c r="O114" i="1"/>
  <c r="O122" i="1"/>
  <c r="P122" i="1" s="1"/>
  <c r="O108" i="1"/>
  <c r="O118" i="1"/>
  <c r="O128" i="1"/>
  <c r="I81" i="1"/>
  <c r="I85" i="1"/>
  <c r="I89" i="1"/>
  <c r="I93" i="1"/>
  <c r="I97" i="1"/>
  <c r="I101" i="1"/>
  <c r="I121" i="1"/>
  <c r="P128" i="1"/>
  <c r="I79" i="1"/>
  <c r="I83" i="1"/>
  <c r="I87" i="1"/>
  <c r="I91" i="1"/>
  <c r="I95" i="1"/>
  <c r="I99" i="1"/>
  <c r="I103" i="1"/>
  <c r="I37" i="1"/>
  <c r="I41" i="1"/>
  <c r="I45" i="1"/>
  <c r="I49" i="1"/>
  <c r="I53" i="1"/>
  <c r="I57" i="1"/>
  <c r="I61" i="1"/>
  <c r="I65" i="1"/>
  <c r="I69" i="1"/>
  <c r="I73" i="1"/>
  <c r="I77" i="1"/>
  <c r="I105" i="1"/>
  <c r="I35" i="1"/>
  <c r="I39" i="1"/>
  <c r="I43" i="1"/>
  <c r="I47" i="1"/>
  <c r="I51" i="1"/>
  <c r="I55" i="1"/>
  <c r="I59" i="1"/>
  <c r="I63" i="1"/>
  <c r="I67" i="1"/>
  <c r="I71" i="1"/>
  <c r="I75" i="1"/>
  <c r="D510" i="2" l="1"/>
  <c r="D374" i="2"/>
  <c r="D246" i="2"/>
  <c r="D143" i="2"/>
  <c r="D79" i="2"/>
  <c r="E469" i="2"/>
  <c r="D504" i="2"/>
  <c r="E440" i="2"/>
  <c r="E376" i="2"/>
  <c r="E312" i="2"/>
  <c r="E248" i="2"/>
  <c r="E208" i="2"/>
  <c r="E176" i="2"/>
  <c r="E145" i="2"/>
  <c r="E113" i="2"/>
  <c r="D441" i="2"/>
  <c r="D409" i="2"/>
  <c r="D377" i="2"/>
  <c r="D345" i="2"/>
  <c r="D313" i="2"/>
  <c r="D281" i="2"/>
  <c r="D249" i="2"/>
  <c r="D217" i="2"/>
  <c r="D185" i="2"/>
  <c r="D153" i="2"/>
  <c r="D120" i="2"/>
  <c r="D88" i="2"/>
  <c r="D56" i="2"/>
  <c r="E83" i="2"/>
  <c r="D505" i="2"/>
  <c r="D473" i="2"/>
  <c r="E441" i="2"/>
  <c r="E409" i="2"/>
  <c r="E377" i="2"/>
  <c r="E345" i="2"/>
  <c r="E313" i="2"/>
  <c r="E281" i="2"/>
  <c r="E249" i="2"/>
  <c r="E217" i="2"/>
  <c r="E185" i="2"/>
  <c r="E153" i="2"/>
  <c r="E120" i="2"/>
  <c r="E88" i="2"/>
  <c r="E56" i="2"/>
  <c r="E490" i="2"/>
  <c r="D434" i="2"/>
  <c r="D400" i="2"/>
  <c r="D368" i="2"/>
  <c r="D336" i="2"/>
  <c r="D304" i="2"/>
  <c r="D272" i="2"/>
  <c r="D240" i="2"/>
  <c r="D208" i="2"/>
  <c r="D176" i="2"/>
  <c r="D145" i="2"/>
  <c r="D113" i="2"/>
  <c r="D81" i="2"/>
  <c r="E503" i="2"/>
  <c r="E471" i="2"/>
  <c r="E480" i="2"/>
  <c r="E506" i="2"/>
  <c r="D474" i="2"/>
  <c r="E442" i="2"/>
  <c r="E410" i="2"/>
  <c r="E378" i="2"/>
  <c r="D358" i="2"/>
  <c r="D230" i="2"/>
  <c r="D135" i="2"/>
  <c r="D69" i="2"/>
  <c r="E461" i="2"/>
  <c r="D496" i="2"/>
  <c r="E432" i="2"/>
  <c r="E368" i="2"/>
  <c r="E304" i="2"/>
  <c r="E240" i="2"/>
  <c r="E204" i="2"/>
  <c r="E172" i="2"/>
  <c r="E141" i="2"/>
  <c r="E109" i="2"/>
  <c r="D437" i="2"/>
  <c r="D405" i="2"/>
  <c r="D373" i="2"/>
  <c r="D341" i="2"/>
  <c r="D309" i="2"/>
  <c r="D277" i="2"/>
  <c r="D245" i="2"/>
  <c r="D213" i="2"/>
  <c r="D181" i="2"/>
  <c r="D148" i="2"/>
  <c r="D116" i="2"/>
  <c r="D84" i="2"/>
  <c r="D52" i="2"/>
  <c r="E79" i="2"/>
  <c r="D501" i="2"/>
  <c r="D469" i="2"/>
  <c r="E437" i="2"/>
  <c r="E405" i="2"/>
  <c r="E373" i="2"/>
  <c r="E341" i="2"/>
  <c r="E309" i="2"/>
  <c r="E277" i="2"/>
  <c r="E245" i="2"/>
  <c r="E213" i="2"/>
  <c r="E181" i="2"/>
  <c r="E148" i="2"/>
  <c r="E116" i="2"/>
  <c r="E84" i="2"/>
  <c r="E52" i="2"/>
  <c r="E482" i="2"/>
  <c r="D428" i="2"/>
  <c r="D396" i="2"/>
  <c r="D364" i="2"/>
  <c r="D332" i="2"/>
  <c r="D300" i="2"/>
  <c r="D268" i="2"/>
  <c r="D236" i="2"/>
  <c r="D204" i="2"/>
  <c r="D172" i="2"/>
  <c r="D141" i="2"/>
  <c r="D109" i="2"/>
  <c r="D77" i="2"/>
  <c r="D326" i="2"/>
  <c r="D198" i="2"/>
  <c r="D119" i="2"/>
  <c r="D509" i="2"/>
  <c r="E492" i="2"/>
  <c r="D480" i="2"/>
  <c r="E416" i="2"/>
  <c r="E352" i="2"/>
  <c r="E288" i="2"/>
  <c r="E228" i="2"/>
  <c r="E196" i="2"/>
  <c r="E164" i="2"/>
  <c r="E133" i="2"/>
  <c r="E101" i="2"/>
  <c r="D429" i="2"/>
  <c r="D397" i="2"/>
  <c r="D365" i="2"/>
  <c r="D333" i="2"/>
  <c r="D301" i="2"/>
  <c r="D269" i="2"/>
  <c r="D237" i="2"/>
  <c r="D205" i="2"/>
  <c r="D173" i="2"/>
  <c r="D140" i="2"/>
  <c r="D108" i="2"/>
  <c r="D76" i="2"/>
  <c r="D61" i="2"/>
  <c r="E69" i="2"/>
  <c r="D493" i="2"/>
  <c r="D461" i="2"/>
  <c r="E429" i="2"/>
  <c r="E397" i="2"/>
  <c r="E365" i="2"/>
  <c r="E333" i="2"/>
  <c r="E301" i="2"/>
  <c r="E269" i="2"/>
  <c r="E237" i="2"/>
  <c r="E205" i="2"/>
  <c r="E173" i="2"/>
  <c r="E140" i="2"/>
  <c r="E108" i="2"/>
  <c r="E76" i="2"/>
  <c r="E61" i="2"/>
  <c r="E466" i="2"/>
  <c r="D420" i="2"/>
  <c r="D388" i="2"/>
  <c r="D356" i="2"/>
  <c r="D324" i="2"/>
  <c r="D292" i="2"/>
  <c r="D260" i="2"/>
  <c r="D228" i="2"/>
  <c r="D196" i="2"/>
  <c r="D164" i="2"/>
  <c r="D133" i="2"/>
  <c r="D101" i="2"/>
  <c r="D310" i="2"/>
  <c r="D182" i="2"/>
  <c r="D111" i="2"/>
  <c r="E501" i="2"/>
  <c r="E476" i="2"/>
  <c r="D472" i="2"/>
  <c r="E408" i="2"/>
  <c r="E344" i="2"/>
  <c r="F344" i="2" s="1"/>
  <c r="E280" i="2"/>
  <c r="E224" i="2"/>
  <c r="E192" i="2"/>
  <c r="E160" i="2"/>
  <c r="E129" i="2"/>
  <c r="D457" i="2"/>
  <c r="D425" i="2"/>
  <c r="D393" i="2"/>
  <c r="D361" i="2"/>
  <c r="D329" i="2"/>
  <c r="D297" i="2"/>
  <c r="D265" i="2"/>
  <c r="D233" i="2"/>
  <c r="D201" i="2"/>
  <c r="D169" i="2"/>
  <c r="D136" i="2"/>
  <c r="D104" i="2"/>
  <c r="D72" i="2"/>
  <c r="D53" i="2"/>
  <c r="E59" i="2"/>
  <c r="D489" i="2"/>
  <c r="E457" i="2"/>
  <c r="E425" i="2"/>
  <c r="E393" i="2"/>
  <c r="E361" i="2"/>
  <c r="E329" i="2"/>
  <c r="E297" i="2"/>
  <c r="E265" i="2"/>
  <c r="E233" i="2"/>
  <c r="E201" i="2"/>
  <c r="E169" i="2"/>
  <c r="E136" i="2"/>
  <c r="E104" i="2"/>
  <c r="E72" i="2"/>
  <c r="E53" i="2"/>
  <c r="E458" i="2"/>
  <c r="D416" i="2"/>
  <c r="D384" i="2"/>
  <c r="D352" i="2"/>
  <c r="D320" i="2"/>
  <c r="H320" i="2" s="1"/>
  <c r="D288" i="2"/>
  <c r="D256" i="2"/>
  <c r="D224" i="2"/>
  <c r="D192" i="2"/>
  <c r="D160" i="2"/>
  <c r="D129" i="2"/>
  <c r="D97" i="2"/>
  <c r="D55" i="2"/>
  <c r="E487" i="2"/>
  <c r="D512" i="2"/>
  <c r="D446" i="2"/>
  <c r="D490" i="2"/>
  <c r="D458" i="2"/>
  <c r="E426" i="2"/>
  <c r="E394" i="2"/>
  <c r="E362" i="2"/>
  <c r="E330" i="2"/>
  <c r="E298" i="2"/>
  <c r="E266" i="2"/>
  <c r="E234" i="2"/>
  <c r="E202" i="2"/>
  <c r="E170" i="2"/>
  <c r="E139" i="2"/>
  <c r="E107" i="2"/>
  <c r="D435" i="2"/>
  <c r="D403" i="2"/>
  <c r="D371" i="2"/>
  <c r="D339" i="2"/>
  <c r="D307" i="2"/>
  <c r="D406" i="2"/>
  <c r="D278" i="2"/>
  <c r="D158" i="2"/>
  <c r="D95" i="2"/>
  <c r="E485" i="2"/>
  <c r="D442" i="2"/>
  <c r="E456" i="2"/>
  <c r="E392" i="2"/>
  <c r="E328" i="2"/>
  <c r="E264" i="2"/>
  <c r="E216" i="2"/>
  <c r="E184" i="2"/>
  <c r="E152" i="2"/>
  <c r="E121" i="2"/>
  <c r="D449" i="2"/>
  <c r="D417" i="2"/>
  <c r="D385" i="2"/>
  <c r="D353" i="2"/>
  <c r="D321" i="2"/>
  <c r="D289" i="2"/>
  <c r="D257" i="2"/>
  <c r="D225" i="2"/>
  <c r="D193" i="2"/>
  <c r="G193" i="2" s="1"/>
  <c r="D161" i="2"/>
  <c r="D128" i="2"/>
  <c r="D96" i="2"/>
  <c r="D64" i="2"/>
  <c r="E91" i="2"/>
  <c r="E513" i="2"/>
  <c r="D481" i="2"/>
  <c r="E449" i="2"/>
  <c r="E417" i="2"/>
  <c r="E385" i="2"/>
  <c r="E353" i="2"/>
  <c r="E321" i="2"/>
  <c r="E289" i="2"/>
  <c r="E257" i="2"/>
  <c r="E225" i="2"/>
  <c r="E193" i="2"/>
  <c r="E161" i="2"/>
  <c r="E128" i="2"/>
  <c r="E96" i="2"/>
  <c r="E64" i="2"/>
  <c r="D506" i="2"/>
  <c r="D444" i="2"/>
  <c r="D408" i="2"/>
  <c r="D376" i="2"/>
  <c r="D344" i="2"/>
  <c r="D312" i="2"/>
  <c r="D280" i="2"/>
  <c r="D248" i="2"/>
  <c r="D216" i="2"/>
  <c r="D184" i="2"/>
  <c r="D152" i="2"/>
  <c r="D121" i="2"/>
  <c r="D89" i="2"/>
  <c r="D511" i="2"/>
  <c r="E479" i="2"/>
  <c r="E496" i="2"/>
  <c r="E514" i="2"/>
  <c r="D482" i="2"/>
  <c r="E450" i="2"/>
  <c r="E418" i="2"/>
  <c r="E386" i="2"/>
  <c r="E354" i="2"/>
  <c r="E322" i="2"/>
  <c r="E290" i="2"/>
  <c r="E258" i="2"/>
  <c r="E226" i="2"/>
  <c r="E194" i="2"/>
  <c r="E162" i="2"/>
  <c r="E131" i="2"/>
  <c r="E99" i="2"/>
  <c r="D427" i="2"/>
  <c r="D395" i="2"/>
  <c r="D363" i="2"/>
  <c r="D331" i="2"/>
  <c r="D299" i="2"/>
  <c r="D267" i="2"/>
  <c r="D235" i="2"/>
  <c r="D203" i="2"/>
  <c r="D171" i="2"/>
  <c r="D138" i="2"/>
  <c r="D106" i="2"/>
  <c r="D74" i="2"/>
  <c r="E66" i="2"/>
  <c r="E98" i="2"/>
  <c r="E130" i="2"/>
  <c r="E163" i="2"/>
  <c r="E195" i="2"/>
  <c r="E227" i="2"/>
  <c r="E259" i="2"/>
  <c r="E291" i="2"/>
  <c r="E323" i="2"/>
  <c r="E355" i="2"/>
  <c r="E387" i="2"/>
  <c r="E419" i="2"/>
  <c r="E451" i="2"/>
  <c r="D483" i="2"/>
  <c r="E515" i="2"/>
  <c r="E93" i="2"/>
  <c r="D66" i="2"/>
  <c r="D102" i="2"/>
  <c r="D142" i="2"/>
  <c r="D179" i="2"/>
  <c r="D215" i="2"/>
  <c r="D251" i="2"/>
  <c r="D287" i="2"/>
  <c r="D327" i="2"/>
  <c r="D375" i="2"/>
  <c r="D415" i="2"/>
  <c r="D455" i="2"/>
  <c r="E143" i="2"/>
  <c r="E182" i="2"/>
  <c r="E222" i="2"/>
  <c r="E270" i="2"/>
  <c r="E310" i="2"/>
  <c r="E350" i="2"/>
  <c r="E402" i="2"/>
  <c r="E454" i="2"/>
  <c r="D502" i="2"/>
  <c r="E459" i="2"/>
  <c r="D507" i="2"/>
  <c r="D125" i="2"/>
  <c r="D212" i="2"/>
  <c r="D296" i="2"/>
  <c r="G296" i="2" s="1"/>
  <c r="D380" i="2"/>
  <c r="E498" i="2"/>
  <c r="E112" i="2"/>
  <c r="E197" i="2"/>
  <c r="E285" i="2"/>
  <c r="E369" i="2"/>
  <c r="E453" i="2"/>
  <c r="E87" i="2"/>
  <c r="D112" i="2"/>
  <c r="D197" i="2"/>
  <c r="D285" i="2"/>
  <c r="D369" i="2"/>
  <c r="D453" i="2"/>
  <c r="E180" i="2"/>
  <c r="E296" i="2"/>
  <c r="D464" i="2"/>
  <c r="D87" i="2"/>
  <c r="D342" i="2"/>
  <c r="E70" i="2"/>
  <c r="E102" i="2"/>
  <c r="E134" i="2"/>
  <c r="E167" i="2"/>
  <c r="E199" i="2"/>
  <c r="E231" i="2"/>
  <c r="E263" i="2"/>
  <c r="E295" i="2"/>
  <c r="E327" i="2"/>
  <c r="E359" i="2"/>
  <c r="E391" i="2"/>
  <c r="F391" i="2" s="1"/>
  <c r="E423" i="2"/>
  <c r="E455" i="2"/>
  <c r="D487" i="2"/>
  <c r="E55" i="2"/>
  <c r="E97" i="2"/>
  <c r="D70" i="2"/>
  <c r="D110" i="2"/>
  <c r="D146" i="2"/>
  <c r="D183" i="2"/>
  <c r="D219" i="2"/>
  <c r="D255" i="2"/>
  <c r="D291" i="2"/>
  <c r="D335" i="2"/>
  <c r="D379" i="2"/>
  <c r="D419" i="2"/>
  <c r="E103" i="2"/>
  <c r="E147" i="2"/>
  <c r="E186" i="2"/>
  <c r="E230" i="2"/>
  <c r="E274" i="2"/>
  <c r="E314" i="2"/>
  <c r="E358" i="2"/>
  <c r="E406" i="2"/>
  <c r="D462" i="2"/>
  <c r="E510" i="2"/>
  <c r="E463" i="2"/>
  <c r="D515" i="2"/>
  <c r="D137" i="2"/>
  <c r="D220" i="2"/>
  <c r="D308" i="2"/>
  <c r="D392" i="2"/>
  <c r="D514" i="2"/>
  <c r="E124" i="2"/>
  <c r="E209" i="2"/>
  <c r="E293" i="2"/>
  <c r="E381" i="2"/>
  <c r="D465" i="2"/>
  <c r="E95" i="2"/>
  <c r="D124" i="2"/>
  <c r="D209" i="2"/>
  <c r="D293" i="2"/>
  <c r="D381" i="2"/>
  <c r="E105" i="2"/>
  <c r="E188" i="2"/>
  <c r="E320" i="2"/>
  <c r="D488" i="2"/>
  <c r="D103" i="2"/>
  <c r="D390" i="2"/>
  <c r="E71" i="2"/>
  <c r="E82" i="2"/>
  <c r="E114" i="2"/>
  <c r="E146" i="2"/>
  <c r="E179" i="2"/>
  <c r="E211" i="2"/>
  <c r="E243" i="2"/>
  <c r="E275" i="2"/>
  <c r="E307" i="2"/>
  <c r="E339" i="2"/>
  <c r="E371" i="2"/>
  <c r="E403" i="2"/>
  <c r="E435" i="2"/>
  <c r="D467" i="2"/>
  <c r="D499" i="2"/>
  <c r="E77" i="2"/>
  <c r="D71" i="2"/>
  <c r="D86" i="2"/>
  <c r="D122" i="2"/>
  <c r="D159" i="2"/>
  <c r="D195" i="2"/>
  <c r="D231" i="2"/>
  <c r="D271" i="2"/>
  <c r="D311" i="2"/>
  <c r="D351" i="2"/>
  <c r="D391" i="2"/>
  <c r="D439" i="2"/>
  <c r="E119" i="2"/>
  <c r="E158" i="2"/>
  <c r="E206" i="2"/>
  <c r="E246" i="2"/>
  <c r="E286" i="2"/>
  <c r="E334" i="2"/>
  <c r="E374" i="2"/>
  <c r="E430" i="2"/>
  <c r="D478" i="2"/>
  <c r="E464" i="2"/>
  <c r="E483" i="2"/>
  <c r="D85" i="2"/>
  <c r="D168" i="2"/>
  <c r="D252" i="2"/>
  <c r="D340" i="2"/>
  <c r="D424" i="2"/>
  <c r="E68" i="2"/>
  <c r="E157" i="2"/>
  <c r="E241" i="2"/>
  <c r="E325" i="2"/>
  <c r="E413" i="2"/>
  <c r="D497" i="2"/>
  <c r="D68" i="2"/>
  <c r="D157" i="2"/>
  <c r="G157" i="2" s="1"/>
  <c r="D241" i="2"/>
  <c r="D325" i="2"/>
  <c r="D413" i="2"/>
  <c r="E137" i="2"/>
  <c r="E220" i="2"/>
  <c r="E384" i="2"/>
  <c r="D508" i="2"/>
  <c r="D166" i="2"/>
  <c r="E54" i="2"/>
  <c r="E86" i="2"/>
  <c r="E118" i="2"/>
  <c r="E150" i="2"/>
  <c r="E183" i="2"/>
  <c r="E215" i="2"/>
  <c r="E247" i="2"/>
  <c r="E279" i="2"/>
  <c r="E311" i="2"/>
  <c r="E343" i="2"/>
  <c r="E375" i="2"/>
  <c r="E407" i="2"/>
  <c r="E439" i="2"/>
  <c r="D471" i="2"/>
  <c r="D503" i="2"/>
  <c r="E81" i="2"/>
  <c r="D54" i="2"/>
  <c r="D90" i="2"/>
  <c r="D126" i="2"/>
  <c r="D163" i="2"/>
  <c r="D199" i="2"/>
  <c r="D239" i="2"/>
  <c r="D275" i="2"/>
  <c r="D315" i="2"/>
  <c r="D355" i="2"/>
  <c r="D399" i="2"/>
  <c r="D443" i="2"/>
  <c r="E123" i="2"/>
  <c r="E166" i="2"/>
  <c r="E210" i="2"/>
  <c r="E250" i="2"/>
  <c r="E294" i="2"/>
  <c r="E338" i="2"/>
  <c r="E382" i="2"/>
  <c r="E434" i="2"/>
  <c r="D486" i="2"/>
  <c r="E472" i="2"/>
  <c r="E491" i="2"/>
  <c r="D93" i="2"/>
  <c r="D180" i="2"/>
  <c r="D264" i="2"/>
  <c r="D348" i="2"/>
  <c r="D438" i="2"/>
  <c r="E80" i="2"/>
  <c r="E165" i="2"/>
  <c r="E253" i="2"/>
  <c r="E337" i="2"/>
  <c r="E421" i="2"/>
  <c r="E509" i="2"/>
  <c r="D80" i="2"/>
  <c r="D165" i="2"/>
  <c r="D253" i="2"/>
  <c r="D337" i="2"/>
  <c r="D421" i="2"/>
  <c r="E149" i="2"/>
  <c r="E232" i="2"/>
  <c r="E400" i="2"/>
  <c r="E477" i="2"/>
  <c r="D214" i="2"/>
  <c r="P118" i="1"/>
  <c r="E58" i="2"/>
  <c r="E90" i="2"/>
  <c r="E122" i="2"/>
  <c r="E155" i="2"/>
  <c r="E187" i="2"/>
  <c r="E219" i="2"/>
  <c r="E251" i="2"/>
  <c r="E283" i="2"/>
  <c r="E315" i="2"/>
  <c r="E347" i="2"/>
  <c r="E379" i="2"/>
  <c r="E411" i="2"/>
  <c r="E443" i="2"/>
  <c r="D475" i="2"/>
  <c r="E507" i="2"/>
  <c r="E85" i="2"/>
  <c r="D58" i="2"/>
  <c r="D94" i="2"/>
  <c r="D130" i="2"/>
  <c r="D167" i="2"/>
  <c r="D207" i="2"/>
  <c r="D243" i="2"/>
  <c r="D279" i="2"/>
  <c r="D319" i="2"/>
  <c r="D359" i="2"/>
  <c r="D407" i="2"/>
  <c r="D447" i="2"/>
  <c r="E127" i="2"/>
  <c r="E174" i="2"/>
  <c r="E214" i="2"/>
  <c r="E254" i="2"/>
  <c r="E302" i="2"/>
  <c r="E342" i="2"/>
  <c r="E390" i="2"/>
  <c r="E438" i="2"/>
  <c r="D494" i="2"/>
  <c r="E488" i="2"/>
  <c r="E495" i="2"/>
  <c r="D105" i="2"/>
  <c r="D188" i="2"/>
  <c r="D276" i="2"/>
  <c r="D360" i="2"/>
  <c r="D452" i="2"/>
  <c r="E92" i="2"/>
  <c r="E177" i="2"/>
  <c r="E261" i="2"/>
  <c r="E349" i="2"/>
  <c r="E433" i="2"/>
  <c r="E517" i="2"/>
  <c r="D92" i="2"/>
  <c r="D177" i="2"/>
  <c r="D261" i="2"/>
  <c r="D349" i="2"/>
  <c r="D433" i="2"/>
  <c r="E156" i="2"/>
  <c r="E256" i="2"/>
  <c r="E424" i="2"/>
  <c r="E493" i="2"/>
  <c r="D262" i="2"/>
  <c r="P125" i="1"/>
  <c r="R234" i="1"/>
  <c r="Q234" i="1"/>
  <c r="R232" i="1"/>
  <c r="Q232" i="1"/>
  <c r="R230" i="1"/>
  <c r="Q230" i="1"/>
  <c r="R228" i="1"/>
  <c r="Q228" i="1"/>
  <c r="R226" i="1"/>
  <c r="Q226" i="1"/>
  <c r="R224" i="1"/>
  <c r="Q224" i="1"/>
  <c r="R222" i="1"/>
  <c r="Q222" i="1"/>
  <c r="R220" i="1"/>
  <c r="Q220" i="1"/>
  <c r="R218" i="1"/>
  <c r="Q218" i="1"/>
  <c r="R216" i="1"/>
  <c r="Q216" i="1"/>
  <c r="R214" i="1"/>
  <c r="Q214" i="1"/>
  <c r="R212" i="1"/>
  <c r="Q212" i="1"/>
  <c r="R210" i="1"/>
  <c r="Q210" i="1"/>
  <c r="R208" i="1"/>
  <c r="Q208" i="1"/>
  <c r="R206" i="1"/>
  <c r="Q206" i="1"/>
  <c r="R204" i="1"/>
  <c r="Q204" i="1"/>
  <c r="R202" i="1"/>
  <c r="Q202" i="1"/>
  <c r="R200" i="1"/>
  <c r="Q200" i="1"/>
  <c r="R198" i="1"/>
  <c r="Q198" i="1"/>
  <c r="R196" i="1"/>
  <c r="Q196" i="1"/>
  <c r="R194" i="1"/>
  <c r="Q194" i="1"/>
  <c r="R192" i="1"/>
  <c r="Q192" i="1"/>
  <c r="R190" i="1"/>
  <c r="Q190" i="1"/>
  <c r="R188" i="1"/>
  <c r="Q188" i="1"/>
  <c r="R186" i="1"/>
  <c r="Q186" i="1"/>
  <c r="R184" i="1"/>
  <c r="Q184" i="1"/>
  <c r="R182" i="1"/>
  <c r="Q182" i="1"/>
  <c r="R180" i="1"/>
  <c r="Q180" i="1"/>
  <c r="R178" i="1"/>
  <c r="Q178" i="1"/>
  <c r="R176" i="1"/>
  <c r="Q176" i="1"/>
  <c r="R174" i="1"/>
  <c r="Q174" i="1"/>
  <c r="R172" i="1"/>
  <c r="Q172" i="1"/>
  <c r="R170" i="1"/>
  <c r="Q170" i="1"/>
  <c r="R168" i="1"/>
  <c r="Q168" i="1"/>
  <c r="R166" i="1"/>
  <c r="Q166" i="1"/>
  <c r="R164" i="1"/>
  <c r="Q164" i="1"/>
  <c r="R162" i="1"/>
  <c r="Q162" i="1"/>
  <c r="R160" i="1"/>
  <c r="Q160" i="1"/>
  <c r="R158" i="1"/>
  <c r="Q158" i="1"/>
  <c r="R156" i="1"/>
  <c r="Q156" i="1"/>
  <c r="R154" i="1"/>
  <c r="Q154" i="1"/>
  <c r="R152" i="1"/>
  <c r="Q152" i="1"/>
  <c r="R150" i="1"/>
  <c r="Q150" i="1"/>
  <c r="R148" i="1"/>
  <c r="Q148" i="1"/>
  <c r="R144" i="1"/>
  <c r="Q144" i="1"/>
  <c r="R142" i="1"/>
  <c r="Q142" i="1"/>
  <c r="R140" i="1"/>
  <c r="Q140" i="1"/>
  <c r="R136" i="1"/>
  <c r="Q136" i="1"/>
  <c r="R132" i="1"/>
  <c r="Q132" i="1"/>
  <c r="R129" i="1"/>
  <c r="Q129" i="1"/>
  <c r="R126" i="1"/>
  <c r="Q126" i="1"/>
  <c r="R124" i="1"/>
  <c r="Q124" i="1"/>
  <c r="R121" i="1"/>
  <c r="Q121" i="1"/>
  <c r="R119" i="1"/>
  <c r="Q119" i="1"/>
  <c r="R116" i="1"/>
  <c r="Q116" i="1"/>
  <c r="R113" i="1"/>
  <c r="Q113" i="1"/>
  <c r="R111" i="1"/>
  <c r="Q111" i="1"/>
  <c r="R109" i="1"/>
  <c r="Q109" i="1"/>
  <c r="R233" i="1"/>
  <c r="Q233" i="1"/>
  <c r="R231" i="1"/>
  <c r="Q231" i="1"/>
  <c r="R229" i="1"/>
  <c r="Q229" i="1"/>
  <c r="R227" i="1"/>
  <c r="Q227" i="1"/>
  <c r="R225" i="1"/>
  <c r="Q225" i="1"/>
  <c r="R223" i="1"/>
  <c r="Q223" i="1"/>
  <c r="R221" i="1"/>
  <c r="Q221" i="1"/>
  <c r="R219" i="1"/>
  <c r="Q219" i="1"/>
  <c r="R217" i="1"/>
  <c r="Q217" i="1"/>
  <c r="R215" i="1"/>
  <c r="Q215" i="1"/>
  <c r="R213" i="1"/>
  <c r="Q213" i="1"/>
  <c r="R211" i="1"/>
  <c r="Q211" i="1"/>
  <c r="R209" i="1"/>
  <c r="Q209" i="1"/>
  <c r="R207" i="1"/>
  <c r="Q207" i="1"/>
  <c r="R205" i="1"/>
  <c r="Q205" i="1"/>
  <c r="R203" i="1"/>
  <c r="Q203" i="1"/>
  <c r="R201" i="1"/>
  <c r="Q201" i="1"/>
  <c r="R199" i="1"/>
  <c r="Q199" i="1"/>
  <c r="R197" i="1"/>
  <c r="Q197" i="1"/>
  <c r="R195" i="1"/>
  <c r="Q195" i="1"/>
  <c r="R193" i="1"/>
  <c r="Q193" i="1"/>
  <c r="R191" i="1"/>
  <c r="Q191" i="1"/>
  <c r="R189" i="1"/>
  <c r="Q189" i="1"/>
  <c r="R187" i="1"/>
  <c r="Q187" i="1"/>
  <c r="R185" i="1"/>
  <c r="Q185" i="1"/>
  <c r="R183" i="1"/>
  <c r="Q183" i="1"/>
  <c r="R181" i="1"/>
  <c r="Q181" i="1"/>
  <c r="R179" i="1"/>
  <c r="Q179" i="1"/>
  <c r="R177" i="1"/>
  <c r="Q177" i="1"/>
  <c r="R175" i="1"/>
  <c r="Q175" i="1"/>
  <c r="R173" i="1"/>
  <c r="Q173" i="1"/>
  <c r="R171" i="1"/>
  <c r="Q171" i="1"/>
  <c r="R169" i="1"/>
  <c r="Q169" i="1"/>
  <c r="R167" i="1"/>
  <c r="Q167" i="1"/>
  <c r="R165" i="1"/>
  <c r="Q165" i="1"/>
  <c r="R163" i="1"/>
  <c r="Q163" i="1"/>
  <c r="R161" i="1"/>
  <c r="Q161" i="1"/>
  <c r="R159" i="1"/>
  <c r="Q159" i="1"/>
  <c r="R157" i="1"/>
  <c r="Q157" i="1"/>
  <c r="R155" i="1"/>
  <c r="Q155" i="1"/>
  <c r="R153" i="1"/>
  <c r="Q153" i="1"/>
  <c r="R151" i="1"/>
  <c r="Q151" i="1"/>
  <c r="R149" i="1"/>
  <c r="Q149" i="1"/>
  <c r="R147" i="1"/>
  <c r="Q147" i="1"/>
  <c r="R145" i="1"/>
  <c r="Q145" i="1"/>
  <c r="R143" i="1"/>
  <c r="Q143" i="1"/>
  <c r="R141" i="1"/>
  <c r="Q141" i="1"/>
  <c r="R139" i="1"/>
  <c r="Q139" i="1"/>
  <c r="R137" i="1"/>
  <c r="Q137" i="1"/>
  <c r="R135" i="1"/>
  <c r="Q135" i="1"/>
  <c r="R133" i="1"/>
  <c r="Q133" i="1"/>
  <c r="R131" i="1"/>
  <c r="Q131" i="1"/>
  <c r="R127" i="1"/>
  <c r="Q127" i="1"/>
  <c r="R125" i="1"/>
  <c r="Q125" i="1"/>
  <c r="R123" i="1"/>
  <c r="Q123" i="1"/>
  <c r="R120" i="1"/>
  <c r="Q120" i="1"/>
  <c r="R117" i="1"/>
  <c r="Q117" i="1"/>
  <c r="R115" i="1"/>
  <c r="Q115" i="1"/>
  <c r="R112" i="1"/>
  <c r="Q112" i="1"/>
  <c r="R110" i="1"/>
  <c r="Q110" i="1"/>
  <c r="R107" i="1"/>
  <c r="Q107" i="1"/>
  <c r="R106" i="1"/>
  <c r="Q106" i="1"/>
  <c r="R105" i="1"/>
  <c r="Q105" i="1"/>
  <c r="R104" i="1"/>
  <c r="Q104" i="1"/>
  <c r="R103" i="1"/>
  <c r="Q103" i="1"/>
  <c r="R102" i="1"/>
  <c r="Q102" i="1"/>
  <c r="R101" i="1"/>
  <c r="Q101" i="1"/>
  <c r="R100" i="1"/>
  <c r="Q100" i="1"/>
  <c r="R99" i="1"/>
  <c r="Q99" i="1"/>
  <c r="R98" i="1"/>
  <c r="Q98" i="1"/>
  <c r="R97" i="1"/>
  <c r="Q97" i="1"/>
  <c r="R96" i="1"/>
  <c r="Q96" i="1"/>
  <c r="R95" i="1"/>
  <c r="Q95" i="1"/>
  <c r="R94" i="1"/>
  <c r="Q94" i="1"/>
  <c r="R93" i="1"/>
  <c r="Q93" i="1"/>
  <c r="R92" i="1"/>
  <c r="Q92" i="1"/>
  <c r="R91" i="1"/>
  <c r="Q91" i="1"/>
  <c r="R90" i="1"/>
  <c r="Q90" i="1"/>
  <c r="R89" i="1"/>
  <c r="Q89" i="1"/>
  <c r="R88" i="1"/>
  <c r="Q88" i="1"/>
  <c r="R87" i="1"/>
  <c r="Q87" i="1"/>
  <c r="R86" i="1"/>
  <c r="Q86" i="1"/>
  <c r="R85" i="1"/>
  <c r="Q85" i="1"/>
  <c r="R84" i="1"/>
  <c r="Q84" i="1"/>
  <c r="R83" i="1"/>
  <c r="Q83" i="1"/>
  <c r="R82" i="1"/>
  <c r="Q82" i="1"/>
  <c r="R81" i="1"/>
  <c r="Q81" i="1"/>
  <c r="R80" i="1"/>
  <c r="Q80" i="1"/>
  <c r="R79" i="1"/>
  <c r="Q79" i="1"/>
  <c r="R78" i="1"/>
  <c r="Q78" i="1"/>
  <c r="R77" i="1"/>
  <c r="Q77" i="1"/>
  <c r="R76" i="1"/>
  <c r="Q76" i="1"/>
  <c r="R75" i="1"/>
  <c r="Q75" i="1"/>
  <c r="R74" i="1"/>
  <c r="Q74" i="1"/>
  <c r="R73" i="1"/>
  <c r="Q73" i="1"/>
  <c r="R72" i="1"/>
  <c r="Q72" i="1"/>
  <c r="R71" i="1"/>
  <c r="Q71" i="1"/>
  <c r="R70" i="1"/>
  <c r="Q70" i="1"/>
  <c r="R69" i="1"/>
  <c r="Q69" i="1"/>
  <c r="R68" i="1"/>
  <c r="Q68" i="1"/>
  <c r="R67" i="1"/>
  <c r="Q67" i="1"/>
  <c r="R66" i="1"/>
  <c r="Q66" i="1"/>
  <c r="R65" i="1"/>
  <c r="Q65" i="1"/>
  <c r="R64" i="1"/>
  <c r="Q64" i="1"/>
  <c r="R63" i="1"/>
  <c r="Q63" i="1"/>
  <c r="R62" i="1"/>
  <c r="Q62" i="1"/>
  <c r="R61" i="1"/>
  <c r="Q61" i="1"/>
  <c r="R60" i="1"/>
  <c r="Q60" i="1"/>
  <c r="R59" i="1"/>
  <c r="Q59" i="1"/>
  <c r="R58" i="1"/>
  <c r="Q58" i="1"/>
  <c r="R57" i="1"/>
  <c r="Q57" i="1"/>
  <c r="R56" i="1"/>
  <c r="Q56" i="1"/>
  <c r="R55" i="1"/>
  <c r="Q55" i="1"/>
  <c r="R54" i="1"/>
  <c r="Q54" i="1"/>
  <c r="R53" i="1"/>
  <c r="Q53" i="1"/>
  <c r="R52" i="1"/>
  <c r="Q52" i="1"/>
  <c r="R51" i="1"/>
  <c r="Q51" i="1"/>
  <c r="R50" i="1"/>
  <c r="Q50" i="1"/>
  <c r="R49" i="1"/>
  <c r="Q49" i="1"/>
  <c r="R48" i="1"/>
  <c r="Q48" i="1"/>
  <c r="R47" i="1"/>
  <c r="Q47" i="1"/>
  <c r="R46" i="1"/>
  <c r="Q46" i="1"/>
  <c r="R45" i="1"/>
  <c r="Q45" i="1"/>
  <c r="R44" i="1"/>
  <c r="Q44" i="1"/>
  <c r="R43" i="1"/>
  <c r="Q43" i="1"/>
  <c r="R42" i="1"/>
  <c r="Q42" i="1"/>
  <c r="R41" i="1"/>
  <c r="Q41" i="1"/>
  <c r="R40" i="1"/>
  <c r="Q40" i="1"/>
  <c r="R39" i="1"/>
  <c r="Q39" i="1"/>
  <c r="R38" i="1"/>
  <c r="Q38" i="1"/>
  <c r="R37" i="1"/>
  <c r="Q37" i="1"/>
  <c r="R36" i="1"/>
  <c r="Q36" i="1"/>
  <c r="R35" i="1"/>
  <c r="Q35" i="1"/>
  <c r="R146" i="1"/>
  <c r="Q146" i="1"/>
  <c r="R138" i="1"/>
  <c r="Q138" i="1"/>
  <c r="F2" i="2"/>
  <c r="G377" i="2" s="1"/>
  <c r="R134" i="1"/>
  <c r="S27" i="1"/>
  <c r="S28" i="1" s="1"/>
  <c r="Q134" i="1"/>
  <c r="T27" i="1" s="1"/>
  <c r="R130" i="1"/>
  <c r="Q130" i="1"/>
  <c r="R122" i="1"/>
  <c r="Q122" i="1"/>
  <c r="R118" i="1"/>
  <c r="Q118" i="1"/>
  <c r="R128" i="1"/>
  <c r="Q128" i="1"/>
  <c r="R114" i="1"/>
  <c r="Q114" i="1"/>
  <c r="R108" i="1"/>
  <c r="Q108" i="1"/>
  <c r="P114" i="1"/>
  <c r="P108" i="1"/>
  <c r="E236" i="2"/>
  <c r="E244" i="2"/>
  <c r="E252" i="2"/>
  <c r="E260" i="2"/>
  <c r="E268" i="2"/>
  <c r="E276" i="2"/>
  <c r="E284" i="2"/>
  <c r="E292" i="2"/>
  <c r="E300" i="2"/>
  <c r="E308" i="2"/>
  <c r="E316" i="2"/>
  <c r="E324" i="2"/>
  <c r="E332" i="2"/>
  <c r="E340" i="2"/>
  <c r="F340" i="2" s="1"/>
  <c r="E348" i="2"/>
  <c r="E356" i="2"/>
  <c r="E364" i="2"/>
  <c r="E372" i="2"/>
  <c r="E380" i="2"/>
  <c r="E388" i="2"/>
  <c r="E396" i="2"/>
  <c r="E404" i="2"/>
  <c r="F404" i="2" s="1"/>
  <c r="E412" i="2"/>
  <c r="E420" i="2"/>
  <c r="E428" i="2"/>
  <c r="E436" i="2"/>
  <c r="E444" i="2"/>
  <c r="E452" i="2"/>
  <c r="D460" i="2"/>
  <c r="D468" i="2"/>
  <c r="D476" i="2"/>
  <c r="D484" i="2"/>
  <c r="D492" i="2"/>
  <c r="D500" i="2"/>
  <c r="E508" i="2"/>
  <c r="E516" i="2"/>
  <c r="D450" i="2"/>
  <c r="E468" i="2"/>
  <c r="F468" i="2" s="1"/>
  <c r="E484" i="2"/>
  <c r="E500" i="2"/>
  <c r="D516" i="2"/>
  <c r="E465" i="2"/>
  <c r="E473" i="2"/>
  <c r="E481" i="2"/>
  <c r="E489" i="2"/>
  <c r="E497" i="2"/>
  <c r="F497" i="2" s="1"/>
  <c r="E505" i="2"/>
  <c r="D513" i="2"/>
  <c r="D59" i="2"/>
  <c r="D75" i="2"/>
  <c r="D83" i="2"/>
  <c r="D91" i="2"/>
  <c r="D99" i="2"/>
  <c r="D107" i="2"/>
  <c r="D115" i="2"/>
  <c r="D123" i="2"/>
  <c r="D131" i="2"/>
  <c r="D139" i="2"/>
  <c r="D147" i="2"/>
  <c r="D154" i="2"/>
  <c r="D162" i="2"/>
  <c r="D174" i="2"/>
  <c r="D190" i="2"/>
  <c r="D206" i="2"/>
  <c r="D222" i="2"/>
  <c r="D238" i="2"/>
  <c r="D254" i="2"/>
  <c r="D270" i="2"/>
  <c r="D286" i="2"/>
  <c r="D302" i="2"/>
  <c r="D318" i="2"/>
  <c r="D334" i="2"/>
  <c r="D350" i="2"/>
  <c r="D366" i="2"/>
  <c r="D382" i="2"/>
  <c r="D398" i="2"/>
  <c r="D414" i="2"/>
  <c r="D430" i="2"/>
  <c r="P120" i="1"/>
  <c r="P110" i="1"/>
  <c r="D454" i="2"/>
  <c r="P121" i="1"/>
  <c r="P127" i="1"/>
  <c r="P123" i="1"/>
  <c r="P117" i="1"/>
  <c r="P112" i="1"/>
  <c r="P107" i="1"/>
  <c r="P129" i="1"/>
  <c r="P126" i="1"/>
  <c r="P124" i="1"/>
  <c r="P119" i="1"/>
  <c r="P116" i="1"/>
  <c r="P113" i="1"/>
  <c r="P111" i="1"/>
  <c r="P109" i="1"/>
  <c r="D440" i="2"/>
  <c r="E486" i="2"/>
  <c r="E470" i="2"/>
  <c r="E502" i="2"/>
  <c r="F502" i="2" s="1"/>
  <c r="D170" i="2"/>
  <c r="F170" i="2" s="1"/>
  <c r="D178" i="2"/>
  <c r="D186" i="2"/>
  <c r="F186" i="2" s="1"/>
  <c r="D194" i="2"/>
  <c r="D202" i="2"/>
  <c r="D210" i="2"/>
  <c r="D218" i="2"/>
  <c r="D226" i="2"/>
  <c r="D234" i="2"/>
  <c r="D242" i="2"/>
  <c r="D250" i="2"/>
  <c r="F250" i="2" s="1"/>
  <c r="D258" i="2"/>
  <c r="D266" i="2"/>
  <c r="D274" i="2"/>
  <c r="D282" i="2"/>
  <c r="D290" i="2"/>
  <c r="D298" i="2"/>
  <c r="D306" i="2"/>
  <c r="D314" i="2"/>
  <c r="D322" i="2"/>
  <c r="D330" i="2"/>
  <c r="D338" i="2"/>
  <c r="D346" i="2"/>
  <c r="D354" i="2"/>
  <c r="D362" i="2"/>
  <c r="D370" i="2"/>
  <c r="D378" i="2"/>
  <c r="D386" i="2"/>
  <c r="D394" i="2"/>
  <c r="H394" i="2" s="1"/>
  <c r="D402" i="2"/>
  <c r="D410" i="2"/>
  <c r="D418" i="2"/>
  <c r="D426" i="2"/>
  <c r="D436" i="2"/>
  <c r="D448" i="2"/>
  <c r="E462" i="2"/>
  <c r="E478" i="2"/>
  <c r="E494" i="2"/>
  <c r="G305" i="2"/>
  <c r="F58" i="2"/>
  <c r="G349" i="2"/>
  <c r="F409" i="2"/>
  <c r="H471" i="2"/>
  <c r="H367" i="2"/>
  <c r="F471" i="2"/>
  <c r="F141" i="2"/>
  <c r="F289" i="2"/>
  <c r="G328" i="2"/>
  <c r="G93" i="2"/>
  <c r="G97" i="2"/>
  <c r="G125" i="2"/>
  <c r="G189" i="2"/>
  <c r="G221" i="2"/>
  <c r="G225" i="2"/>
  <c r="G253" i="2"/>
  <c r="H372" i="2"/>
  <c r="H288" i="2"/>
  <c r="H105" i="2"/>
  <c r="H109" i="2"/>
  <c r="H137" i="2"/>
  <c r="H169" i="2"/>
  <c r="H201" i="2"/>
  <c r="H205" i="2"/>
  <c r="H233" i="2"/>
  <c r="H237" i="2"/>
  <c r="G74" i="2"/>
  <c r="F271" i="2"/>
  <c r="H334" i="2"/>
  <c r="H410" i="2"/>
  <c r="F275" i="2"/>
  <c r="F294" i="2"/>
  <c r="H512" i="2"/>
  <c r="G420" i="2"/>
  <c r="G278" i="2"/>
  <c r="G310" i="2"/>
  <c r="G470" i="2"/>
  <c r="G486" i="2"/>
  <c r="H461" i="2"/>
  <c r="F407" i="2"/>
  <c r="F485" i="2"/>
  <c r="F504" i="2"/>
  <c r="H468" i="2"/>
  <c r="H484" i="2"/>
  <c r="G411" i="2"/>
  <c r="G359" i="2"/>
  <c r="P232" i="1"/>
  <c r="P228" i="1"/>
  <c r="P224" i="1"/>
  <c r="P220" i="1"/>
  <c r="P216" i="1"/>
  <c r="P212" i="1"/>
  <c r="P208" i="1"/>
  <c r="P204" i="1"/>
  <c r="P200" i="1"/>
  <c r="P196" i="1"/>
  <c r="P192" i="1"/>
  <c r="P188" i="1"/>
  <c r="P184" i="1"/>
  <c r="P180" i="1"/>
  <c r="P176" i="1"/>
  <c r="P172" i="1"/>
  <c r="P168" i="1"/>
  <c r="P164" i="1"/>
  <c r="P160" i="1"/>
  <c r="P156" i="1"/>
  <c r="P152" i="1"/>
  <c r="P148" i="1"/>
  <c r="P142" i="1"/>
  <c r="P136" i="1"/>
  <c r="P233" i="1"/>
  <c r="P229" i="1"/>
  <c r="P225" i="1"/>
  <c r="P221" i="1"/>
  <c r="P217" i="1"/>
  <c r="P213" i="1"/>
  <c r="P209" i="1"/>
  <c r="P205" i="1"/>
  <c r="P201" i="1"/>
  <c r="P197" i="1"/>
  <c r="P193" i="1"/>
  <c r="P189" i="1"/>
  <c r="P185" i="1"/>
  <c r="P181" i="1"/>
  <c r="P177" i="1"/>
  <c r="P173" i="1"/>
  <c r="P169" i="1"/>
  <c r="P165" i="1"/>
  <c r="P161" i="1"/>
  <c r="P157" i="1"/>
  <c r="P153" i="1"/>
  <c r="P149" i="1"/>
  <c r="P145" i="1"/>
  <c r="P141" i="1"/>
  <c r="P137" i="1"/>
  <c r="P133" i="1"/>
  <c r="P105" i="1"/>
  <c r="P103" i="1"/>
  <c r="P101" i="1"/>
  <c r="P99" i="1"/>
  <c r="P97" i="1"/>
  <c r="P95" i="1"/>
  <c r="P93" i="1"/>
  <c r="P91" i="1"/>
  <c r="P89" i="1"/>
  <c r="P87" i="1"/>
  <c r="P85" i="1"/>
  <c r="P83" i="1"/>
  <c r="P81" i="1"/>
  <c r="P79" i="1"/>
  <c r="P77" i="1"/>
  <c r="P75" i="1"/>
  <c r="P73" i="1"/>
  <c r="P71" i="1"/>
  <c r="P69" i="1"/>
  <c r="P67" i="1"/>
  <c r="P65" i="1"/>
  <c r="P63" i="1"/>
  <c r="P61" i="1"/>
  <c r="P59" i="1"/>
  <c r="P57" i="1"/>
  <c r="P55" i="1"/>
  <c r="P53" i="1"/>
  <c r="P51" i="1"/>
  <c r="P49" i="1"/>
  <c r="P47" i="1"/>
  <c r="P45" i="1"/>
  <c r="P43" i="1"/>
  <c r="P41" i="1"/>
  <c r="P39" i="1"/>
  <c r="P37" i="1"/>
  <c r="P234" i="1"/>
  <c r="P230" i="1"/>
  <c r="P226" i="1"/>
  <c r="P222" i="1"/>
  <c r="P218" i="1"/>
  <c r="P214" i="1"/>
  <c r="P210" i="1"/>
  <c r="P206" i="1"/>
  <c r="P202" i="1"/>
  <c r="P198" i="1"/>
  <c r="P194" i="1"/>
  <c r="P190" i="1"/>
  <c r="P186" i="1"/>
  <c r="P182" i="1"/>
  <c r="P178" i="1"/>
  <c r="P174" i="1"/>
  <c r="P170" i="1"/>
  <c r="P166" i="1"/>
  <c r="P162" i="1"/>
  <c r="P158" i="1"/>
  <c r="P154" i="1"/>
  <c r="P150" i="1"/>
  <c r="P144" i="1"/>
  <c r="P140" i="1"/>
  <c r="P132" i="1"/>
  <c r="P231" i="1"/>
  <c r="P227" i="1"/>
  <c r="P223" i="1"/>
  <c r="P219" i="1"/>
  <c r="P215" i="1"/>
  <c r="P211" i="1"/>
  <c r="P207" i="1"/>
  <c r="P203" i="1"/>
  <c r="P199" i="1"/>
  <c r="P195" i="1"/>
  <c r="P191" i="1"/>
  <c r="P187" i="1"/>
  <c r="P183" i="1"/>
  <c r="P179" i="1"/>
  <c r="P175" i="1"/>
  <c r="P171" i="1"/>
  <c r="P167" i="1"/>
  <c r="P163" i="1"/>
  <c r="P159" i="1"/>
  <c r="P155" i="1"/>
  <c r="P151" i="1"/>
  <c r="P147" i="1"/>
  <c r="P143" i="1"/>
  <c r="P139" i="1"/>
  <c r="P135" i="1"/>
  <c r="P131" i="1"/>
  <c r="P106" i="1"/>
  <c r="P104" i="1"/>
  <c r="P102" i="1"/>
  <c r="P100" i="1"/>
  <c r="P98" i="1"/>
  <c r="P96" i="1"/>
  <c r="P94" i="1"/>
  <c r="P92" i="1"/>
  <c r="P90" i="1"/>
  <c r="P88" i="1"/>
  <c r="P86" i="1"/>
  <c r="P84" i="1"/>
  <c r="P82" i="1"/>
  <c r="P80" i="1"/>
  <c r="P78" i="1"/>
  <c r="P76" i="1"/>
  <c r="P74" i="1"/>
  <c r="P72" i="1"/>
  <c r="P70" i="1"/>
  <c r="P68" i="1"/>
  <c r="P66" i="1"/>
  <c r="P64" i="1"/>
  <c r="P62" i="1"/>
  <c r="P60" i="1"/>
  <c r="P58" i="1"/>
  <c r="P56" i="1"/>
  <c r="P54" i="1"/>
  <c r="P52" i="1"/>
  <c r="P50" i="1"/>
  <c r="P48" i="1"/>
  <c r="P46" i="1"/>
  <c r="P44" i="1"/>
  <c r="P42" i="1"/>
  <c r="P40" i="1"/>
  <c r="P38" i="1"/>
  <c r="P36" i="1"/>
  <c r="P146" i="1"/>
  <c r="P138" i="1"/>
  <c r="P134" i="1"/>
  <c r="P130" i="1"/>
  <c r="P35" i="1"/>
  <c r="H2" i="2" l="1"/>
  <c r="H513" i="2"/>
  <c r="F303" i="2"/>
  <c r="H173" i="2"/>
  <c r="H388" i="2"/>
  <c r="G161" i="2"/>
  <c r="F190" i="2"/>
  <c r="F462" i="2"/>
  <c r="H318" i="2"/>
  <c r="F505" i="2"/>
  <c r="H476" i="2"/>
  <c r="U27" i="1"/>
  <c r="U28" i="1" s="1"/>
  <c r="F107" i="2"/>
  <c r="F276" i="2"/>
  <c r="G395" i="2"/>
  <c r="H445" i="2"/>
  <c r="H496" i="2"/>
  <c r="G290" i="2"/>
  <c r="H141" i="2"/>
  <c r="G257" i="2"/>
  <c r="G129" i="2"/>
  <c r="F157" i="2"/>
  <c r="G479" i="2"/>
  <c r="F489" i="2"/>
  <c r="F375" i="2"/>
  <c r="H480" i="2"/>
  <c r="H261" i="2"/>
  <c r="H133" i="2"/>
  <c r="G249" i="2"/>
  <c r="G121" i="2"/>
  <c r="I121" i="2" s="1"/>
  <c r="J121" i="2" s="1"/>
  <c r="L121" i="2" s="1"/>
  <c r="G264" i="2"/>
  <c r="H273" i="2"/>
  <c r="I273" i="2" s="1"/>
  <c r="J273" i="2" s="1"/>
  <c r="L273" i="2" s="1"/>
  <c r="F370" i="2"/>
  <c r="F466" i="2"/>
  <c r="F457" i="2"/>
  <c r="H516" i="2"/>
  <c r="H428" i="2"/>
  <c r="F440" i="2"/>
  <c r="H509" i="2"/>
  <c r="F286" i="2"/>
  <c r="G390" i="2"/>
  <c r="G468" i="2"/>
  <c r="F416" i="2"/>
  <c r="H432" i="2"/>
  <c r="H458" i="2"/>
  <c r="H291" i="2"/>
  <c r="F398" i="2"/>
  <c r="G356" i="2"/>
  <c r="H249" i="2"/>
  <c r="H217" i="2"/>
  <c r="H185" i="2"/>
  <c r="H153" i="2"/>
  <c r="H121" i="2"/>
  <c r="H89" i="2"/>
  <c r="F304" i="2"/>
  <c r="H290" i="2"/>
  <c r="G237" i="2"/>
  <c r="G205" i="2"/>
  <c r="G173" i="2"/>
  <c r="G141" i="2"/>
  <c r="G109" i="2"/>
  <c r="H324" i="2"/>
  <c r="F467" i="2"/>
  <c r="F205" i="2"/>
  <c r="I205" i="2" s="1"/>
  <c r="J205" i="2" s="1"/>
  <c r="L205" i="2" s="1"/>
  <c r="H281" i="2"/>
  <c r="F61" i="2"/>
  <c r="F248" i="2"/>
  <c r="H443" i="2"/>
  <c r="F114" i="2"/>
  <c r="G507" i="2"/>
  <c r="F282" i="2"/>
  <c r="F218" i="2"/>
  <c r="F470" i="2"/>
  <c r="F139" i="2"/>
  <c r="F465" i="2"/>
  <c r="F372" i="2"/>
  <c r="F244" i="2"/>
  <c r="H497" i="2"/>
  <c r="F472" i="2"/>
  <c r="F474" i="2"/>
  <c r="I474" i="2" s="1"/>
  <c r="J474" i="2" s="1"/>
  <c r="L474" i="2" s="1"/>
  <c r="H506" i="2"/>
  <c r="G404" i="2"/>
  <c r="H197" i="2"/>
  <c r="H165" i="2"/>
  <c r="H71" i="2"/>
  <c r="G217" i="2"/>
  <c r="G153" i="2"/>
  <c r="G89" i="2"/>
  <c r="F121" i="2"/>
  <c r="F154" i="2"/>
  <c r="F487" i="2"/>
  <c r="H306" i="2"/>
  <c r="H460" i="2"/>
  <c r="F442" i="2"/>
  <c r="F441" i="2"/>
  <c r="H508" i="2"/>
  <c r="I508" i="2" s="1"/>
  <c r="J508" i="2" s="1"/>
  <c r="L508" i="2" s="1"/>
  <c r="H420" i="2"/>
  <c r="F430" i="2"/>
  <c r="H493" i="2"/>
  <c r="F267" i="2"/>
  <c r="G374" i="2"/>
  <c r="G452" i="2"/>
  <c r="F387" i="2"/>
  <c r="H416" i="2"/>
  <c r="H442" i="2"/>
  <c r="H366" i="2"/>
  <c r="F366" i="2"/>
  <c r="G340" i="2"/>
  <c r="I340" i="2" s="1"/>
  <c r="J340" i="2" s="1"/>
  <c r="L340" i="2" s="1"/>
  <c r="H245" i="2"/>
  <c r="H213" i="2"/>
  <c r="H181" i="2"/>
  <c r="H149" i="2"/>
  <c r="H117" i="2"/>
  <c r="H85" i="2"/>
  <c r="F272" i="2"/>
  <c r="F75" i="2"/>
  <c r="G233" i="2"/>
  <c r="G201" i="2"/>
  <c r="G169" i="2"/>
  <c r="G137" i="2"/>
  <c r="G105" i="2"/>
  <c r="H292" i="2"/>
  <c r="F408" i="2"/>
  <c r="F189" i="2"/>
  <c r="I189" i="2" s="1"/>
  <c r="J189" i="2" s="1"/>
  <c r="L189" i="2" s="1"/>
  <c r="G471" i="2"/>
  <c r="G69" i="2"/>
  <c r="F230" i="2"/>
  <c r="F365" i="2"/>
  <c r="F98" i="2"/>
  <c r="F494" i="2"/>
  <c r="H274" i="2"/>
  <c r="G454" i="2"/>
  <c r="G492" i="2"/>
  <c r="H429" i="2"/>
  <c r="I429" i="2" s="1"/>
  <c r="J429" i="2" s="1"/>
  <c r="L429" i="2" s="1"/>
  <c r="G391" i="2"/>
  <c r="F425" i="2"/>
  <c r="H500" i="2"/>
  <c r="F517" i="2"/>
  <c r="F421" i="2"/>
  <c r="H477" i="2"/>
  <c r="G502" i="2"/>
  <c r="G342" i="2"/>
  <c r="G436" i="2"/>
  <c r="F355" i="2"/>
  <c r="F316" i="2"/>
  <c r="H426" i="2"/>
  <c r="H350" i="2"/>
  <c r="F334" i="2"/>
  <c r="G322" i="2"/>
  <c r="H241" i="2"/>
  <c r="H209" i="2"/>
  <c r="H177" i="2"/>
  <c r="H145" i="2"/>
  <c r="H113" i="2"/>
  <c r="H80" i="2"/>
  <c r="H404" i="2"/>
  <c r="I404" i="2" s="1"/>
  <c r="J404" i="2" s="1"/>
  <c r="L404" i="2" s="1"/>
  <c r="G261" i="2"/>
  <c r="G229" i="2"/>
  <c r="G197" i="2"/>
  <c r="G165" i="2"/>
  <c r="G133" i="2"/>
  <c r="G101" i="2"/>
  <c r="H67" i="2"/>
  <c r="F376" i="2"/>
  <c r="F173" i="2"/>
  <c r="I173" i="2" s="1"/>
  <c r="J173" i="2" s="1"/>
  <c r="L173" i="2" s="1"/>
  <c r="G341" i="2"/>
  <c r="H55" i="2"/>
  <c r="F208" i="2"/>
  <c r="H297" i="2"/>
  <c r="F82" i="2"/>
  <c r="F478" i="2"/>
  <c r="F123" i="2"/>
  <c r="F500" i="2"/>
  <c r="F420" i="2"/>
  <c r="F356" i="2"/>
  <c r="F292" i="2"/>
  <c r="H452" i="2"/>
  <c r="F480" i="2"/>
  <c r="H302" i="2"/>
  <c r="H356" i="2"/>
  <c r="H52" i="2"/>
  <c r="G476" i="2"/>
  <c r="G363" i="2"/>
  <c r="H444" i="2"/>
  <c r="F359" i="2"/>
  <c r="F331" i="2"/>
  <c r="G422" i="2"/>
  <c r="G399" i="2"/>
  <c r="F461" i="2"/>
  <c r="H464" i="2"/>
  <c r="H490" i="2"/>
  <c r="G354" i="2"/>
  <c r="H286" i="2"/>
  <c r="G388" i="2"/>
  <c r="H257" i="2"/>
  <c r="H225" i="2"/>
  <c r="H193" i="2"/>
  <c r="H161" i="2"/>
  <c r="H129" i="2"/>
  <c r="H97" i="2"/>
  <c r="F402" i="2"/>
  <c r="H340" i="2"/>
  <c r="G245" i="2"/>
  <c r="G213" i="2"/>
  <c r="G181" i="2"/>
  <c r="G149" i="2"/>
  <c r="G117" i="2"/>
  <c r="G85" i="2"/>
  <c r="H65" i="2"/>
  <c r="F237" i="2"/>
  <c r="F431" i="2"/>
  <c r="F103" i="2"/>
  <c r="F345" i="2"/>
  <c r="F138" i="2"/>
  <c r="F389" i="2"/>
  <c r="G72" i="2"/>
  <c r="F298" i="2"/>
  <c r="F91" i="2"/>
  <c r="F481" i="2"/>
  <c r="F452" i="2"/>
  <c r="F388" i="2"/>
  <c r="F324" i="2"/>
  <c r="F260" i="2"/>
  <c r="G379" i="2"/>
  <c r="G438" i="2"/>
  <c r="H378" i="2"/>
  <c r="H229" i="2"/>
  <c r="H101" i="2"/>
  <c r="G185" i="2"/>
  <c r="F253" i="2"/>
  <c r="F377" i="2"/>
  <c r="G435" i="2"/>
  <c r="F498" i="2"/>
  <c r="G347" i="2"/>
  <c r="H436" i="2"/>
  <c r="F453" i="2"/>
  <c r="F343" i="2"/>
  <c r="F308" i="2"/>
  <c r="G406" i="2"/>
  <c r="G335" i="2"/>
  <c r="F438" i="2"/>
  <c r="H448" i="2"/>
  <c r="H474" i="2"/>
  <c r="H323" i="2"/>
  <c r="H270" i="2"/>
  <c r="G372" i="2"/>
  <c r="H253" i="2"/>
  <c r="H221" i="2"/>
  <c r="H189" i="2"/>
  <c r="H157" i="2"/>
  <c r="H125" i="2"/>
  <c r="H93" i="2"/>
  <c r="F338" i="2"/>
  <c r="H322" i="2"/>
  <c r="G241" i="2"/>
  <c r="G209" i="2"/>
  <c r="G177" i="2"/>
  <c r="G145" i="2"/>
  <c r="G113" i="2"/>
  <c r="G81" i="2"/>
  <c r="H54" i="2"/>
  <c r="F221" i="2"/>
  <c r="F364" i="2"/>
  <c r="F85" i="2"/>
  <c r="I85" i="2" s="1"/>
  <c r="H293" i="2"/>
  <c r="F122" i="2"/>
  <c r="F325" i="2"/>
  <c r="F418" i="2"/>
  <c r="F473" i="2"/>
  <c r="I157" i="2"/>
  <c r="H492" i="2"/>
  <c r="G306" i="2"/>
  <c r="G274" i="2"/>
  <c r="F516" i="2"/>
  <c r="G491" i="2"/>
  <c r="G459" i="2"/>
  <c r="G427" i="2"/>
  <c r="G393" i="2"/>
  <c r="G361" i="2"/>
  <c r="G329" i="2"/>
  <c r="G297" i="2"/>
  <c r="G265" i="2"/>
  <c r="F66" i="2"/>
  <c r="G515" i="2"/>
  <c r="G483" i="2"/>
  <c r="G451" i="2"/>
  <c r="G419" i="2"/>
  <c r="G385" i="2"/>
  <c r="G353" i="2"/>
  <c r="G321" i="2"/>
  <c r="G289" i="2"/>
  <c r="F74" i="2"/>
  <c r="G64" i="2"/>
  <c r="F56" i="2"/>
  <c r="F60" i="2"/>
  <c r="H68" i="2"/>
  <c r="F76" i="2"/>
  <c r="F80" i="2"/>
  <c r="F84" i="2"/>
  <c r="F88" i="2"/>
  <c r="F92" i="2"/>
  <c r="F96" i="2"/>
  <c r="F100" i="2"/>
  <c r="F104" i="2"/>
  <c r="F108" i="2"/>
  <c r="F112" i="2"/>
  <c r="F116" i="2"/>
  <c r="F120" i="2"/>
  <c r="F293" i="2"/>
  <c r="H321" i="2"/>
  <c r="H337" i="2"/>
  <c r="H353" i="2"/>
  <c r="I353" i="2" s="1"/>
  <c r="J353" i="2" s="1"/>
  <c r="L353" i="2" s="1"/>
  <c r="H369" i="2"/>
  <c r="H385" i="2"/>
  <c r="H401" i="2"/>
  <c r="H419" i="2"/>
  <c r="H451" i="2"/>
  <c r="H483" i="2"/>
  <c r="G269" i="2"/>
  <c r="G301" i="2"/>
  <c r="I301" i="2" s="1"/>
  <c r="J301" i="2" s="1"/>
  <c r="L301" i="2" s="1"/>
  <c r="G333" i="2"/>
  <c r="G365" i="2"/>
  <c r="G397" i="2"/>
  <c r="G431" i="2"/>
  <c r="G463" i="2"/>
  <c r="G495" i="2"/>
  <c r="F64" i="2"/>
  <c r="H72" i="2"/>
  <c r="F269" i="2"/>
  <c r="F301" i="2"/>
  <c r="H329" i="2"/>
  <c r="H345" i="2"/>
  <c r="H361" i="2"/>
  <c r="H377" i="2"/>
  <c r="I377" i="2" s="1"/>
  <c r="H393" i="2"/>
  <c r="H409" i="2"/>
  <c r="F428" i="2"/>
  <c r="F447" i="2"/>
  <c r="H475" i="2"/>
  <c r="H507" i="2"/>
  <c r="F508" i="2"/>
  <c r="F124" i="2"/>
  <c r="I124" i="2" s="1"/>
  <c r="J124" i="2" s="1"/>
  <c r="L124" i="2" s="1"/>
  <c r="F128" i="2"/>
  <c r="F132" i="2"/>
  <c r="F136" i="2"/>
  <c r="F140" i="2"/>
  <c r="F144" i="2"/>
  <c r="F148" i="2"/>
  <c r="F152" i="2"/>
  <c r="F156" i="2"/>
  <c r="I156" i="2" s="1"/>
  <c r="J156" i="2" s="1"/>
  <c r="L156" i="2" s="1"/>
  <c r="F160" i="2"/>
  <c r="F164" i="2"/>
  <c r="F168" i="2"/>
  <c r="F172" i="2"/>
  <c r="F176" i="2"/>
  <c r="F182" i="2"/>
  <c r="F188" i="2"/>
  <c r="F192" i="2"/>
  <c r="F198" i="2"/>
  <c r="F202" i="2"/>
  <c r="F206" i="2"/>
  <c r="F212" i="2"/>
  <c r="F216" i="2"/>
  <c r="F222" i="2"/>
  <c r="F228" i="2"/>
  <c r="F232" i="2"/>
  <c r="F236" i="2"/>
  <c r="F240" i="2"/>
  <c r="F246" i="2"/>
  <c r="F252" i="2"/>
  <c r="F256" i="2"/>
  <c r="H269" i="2"/>
  <c r="H285" i="2"/>
  <c r="H301" i="2"/>
  <c r="H317" i="2"/>
  <c r="H333" i="2"/>
  <c r="H341" i="2"/>
  <c r="H349" i="2"/>
  <c r="H357" i="2"/>
  <c r="H365" i="2"/>
  <c r="H373" i="2"/>
  <c r="H381" i="2"/>
  <c r="H389" i="2"/>
  <c r="H397" i="2"/>
  <c r="H405" i="2"/>
  <c r="H413" i="2"/>
  <c r="H431" i="2"/>
  <c r="H447" i="2"/>
  <c r="H463" i="2"/>
  <c r="H479" i="2"/>
  <c r="H495" i="2"/>
  <c r="H511" i="2"/>
  <c r="I511" i="2" s="1"/>
  <c r="J511" i="2" s="1"/>
  <c r="L511" i="2" s="1"/>
  <c r="G54" i="2"/>
  <c r="G56" i="2"/>
  <c r="G58" i="2"/>
  <c r="G60" i="2"/>
  <c r="G65" i="2"/>
  <c r="G73" i="2"/>
  <c r="F71" i="2"/>
  <c r="F55" i="2"/>
  <c r="F59" i="2"/>
  <c r="F65" i="2"/>
  <c r="I65" i="2" s="1"/>
  <c r="J65" i="2" s="1"/>
  <c r="L65" i="2" s="1"/>
  <c r="H74" i="2"/>
  <c r="F79" i="2"/>
  <c r="F83" i="2"/>
  <c r="F87" i="2"/>
  <c r="F93" i="2"/>
  <c r="F97" i="2"/>
  <c r="F101" i="2"/>
  <c r="F105" i="2"/>
  <c r="F111" i="2"/>
  <c r="F115" i="2"/>
  <c r="F119" i="2"/>
  <c r="F277" i="2"/>
  <c r="H305" i="2"/>
  <c r="F322" i="2"/>
  <c r="H351" i="2"/>
  <c r="H383" i="2"/>
  <c r="H415" i="2"/>
  <c r="F439" i="2"/>
  <c r="H467" i="2"/>
  <c r="H499" i="2"/>
  <c r="G293" i="2"/>
  <c r="G325" i="2"/>
  <c r="G357" i="2"/>
  <c r="G389" i="2"/>
  <c r="G423" i="2"/>
  <c r="G455" i="2"/>
  <c r="G487" i="2"/>
  <c r="H62" i="2"/>
  <c r="H70" i="2"/>
  <c r="F266" i="2"/>
  <c r="F285" i="2"/>
  <c r="F317" i="2"/>
  <c r="H343" i="2"/>
  <c r="H359" i="2"/>
  <c r="H375" i="2"/>
  <c r="H391" i="2"/>
  <c r="I391" i="2" s="1"/>
  <c r="J391" i="2" s="1"/>
  <c r="L391" i="2" s="1"/>
  <c r="H407" i="2"/>
  <c r="H427" i="2"/>
  <c r="F444" i="2"/>
  <c r="F463" i="2"/>
  <c r="I463" i="2" s="1"/>
  <c r="J463" i="2" s="1"/>
  <c r="L463" i="2" s="1"/>
  <c r="F495" i="2"/>
  <c r="F492" i="2"/>
  <c r="F125" i="2"/>
  <c r="F129" i="2"/>
  <c r="I129" i="2" s="1"/>
  <c r="J129" i="2" s="1"/>
  <c r="L129" i="2" s="1"/>
  <c r="F133" i="2"/>
  <c r="F137" i="2"/>
  <c r="F143" i="2"/>
  <c r="F147" i="2"/>
  <c r="F151" i="2"/>
  <c r="F155" i="2"/>
  <c r="F159" i="2"/>
  <c r="F163" i="2"/>
  <c r="F167" i="2"/>
  <c r="F171" i="2"/>
  <c r="F175" i="2"/>
  <c r="F179" i="2"/>
  <c r="F183" i="2"/>
  <c r="F187" i="2"/>
  <c r="F191" i="2"/>
  <c r="F195" i="2"/>
  <c r="F199" i="2"/>
  <c r="F203" i="2"/>
  <c r="F207" i="2"/>
  <c r="F211" i="2"/>
  <c r="F215" i="2"/>
  <c r="F219" i="2"/>
  <c r="F223" i="2"/>
  <c r="F227" i="2"/>
  <c r="I227" i="2" s="1"/>
  <c r="J227" i="2" s="1"/>
  <c r="L227" i="2" s="1"/>
  <c r="F231" i="2"/>
  <c r="F235" i="2"/>
  <c r="F239" i="2"/>
  <c r="F243" i="2"/>
  <c r="F247" i="2"/>
  <c r="F251" i="2"/>
  <c r="F255" i="2"/>
  <c r="F259" i="2"/>
  <c r="F265" i="2"/>
  <c r="F281" i="2"/>
  <c r="F297" i="2"/>
  <c r="F313" i="2"/>
  <c r="F329" i="2"/>
  <c r="H339" i="2"/>
  <c r="H347" i="2"/>
  <c r="H355" i="2"/>
  <c r="H363" i="2"/>
  <c r="H371" i="2"/>
  <c r="H379" i="2"/>
  <c r="H387" i="2"/>
  <c r="H395" i="2"/>
  <c r="H403" i="2"/>
  <c r="H411" i="2"/>
  <c r="F427" i="2"/>
  <c r="F443" i="2"/>
  <c r="F459" i="2"/>
  <c r="F475" i="2"/>
  <c r="F491" i="2"/>
  <c r="F507" i="2"/>
  <c r="G53" i="2"/>
  <c r="G55" i="2"/>
  <c r="G57" i="2"/>
  <c r="G59" i="2"/>
  <c r="H61" i="2"/>
  <c r="H69" i="2"/>
  <c r="F67" i="2"/>
  <c r="G67" i="2"/>
  <c r="H75" i="2"/>
  <c r="G268" i="2"/>
  <c r="G276" i="2"/>
  <c r="G284" i="2"/>
  <c r="G292" i="2"/>
  <c r="I292" i="2" s="1"/>
  <c r="G300" i="2"/>
  <c r="G308" i="2"/>
  <c r="G316" i="2"/>
  <c r="I316" i="2" s="1"/>
  <c r="J316" i="2" s="1"/>
  <c r="L316" i="2" s="1"/>
  <c r="G324" i="2"/>
  <c r="G332" i="2"/>
  <c r="H77" i="2"/>
  <c r="H79" i="2"/>
  <c r="H81" i="2"/>
  <c r="G75" i="2"/>
  <c r="G475" i="2"/>
  <c r="G409" i="2"/>
  <c r="G345" i="2"/>
  <c r="G281" i="2"/>
  <c r="F62" i="2"/>
  <c r="G467" i="2"/>
  <c r="I467" i="2" s="1"/>
  <c r="G401" i="2"/>
  <c r="G337" i="2"/>
  <c r="G273" i="2"/>
  <c r="F54" i="2"/>
  <c r="I54" i="2" s="1"/>
  <c r="J54" i="2" s="1"/>
  <c r="L54" i="2" s="1"/>
  <c r="H64" i="2"/>
  <c r="F78" i="2"/>
  <c r="F86" i="2"/>
  <c r="F94" i="2"/>
  <c r="F102" i="2"/>
  <c r="F110" i="2"/>
  <c r="F118" i="2"/>
  <c r="F306" i="2"/>
  <c r="F341" i="2"/>
  <c r="F373" i="2"/>
  <c r="F405" i="2"/>
  <c r="F455" i="2"/>
  <c r="H515" i="2"/>
  <c r="G317" i="2"/>
  <c r="G381" i="2"/>
  <c r="G447" i="2"/>
  <c r="G511" i="2"/>
  <c r="H265" i="2"/>
  <c r="F314" i="2"/>
  <c r="F349" i="2"/>
  <c r="F381" i="2"/>
  <c r="I381" i="2" s="1"/>
  <c r="J381" i="2" s="1"/>
  <c r="L381" i="2" s="1"/>
  <c r="F413" i="2"/>
  <c r="F460" i="2"/>
  <c r="F476" i="2"/>
  <c r="F126" i="2"/>
  <c r="F134" i="2"/>
  <c r="F142" i="2"/>
  <c r="F150" i="2"/>
  <c r="F158" i="2"/>
  <c r="F166" i="2"/>
  <c r="F174" i="2"/>
  <c r="F184" i="2"/>
  <c r="F196" i="2"/>
  <c r="F204" i="2"/>
  <c r="F214" i="2"/>
  <c r="F224" i="2"/>
  <c r="F234" i="2"/>
  <c r="F254" i="2"/>
  <c r="H277" i="2"/>
  <c r="H309" i="2"/>
  <c r="F337" i="2"/>
  <c r="I337" i="2" s="1"/>
  <c r="J337" i="2" s="1"/>
  <c r="L337" i="2" s="1"/>
  <c r="F353" i="2"/>
  <c r="F369" i="2"/>
  <c r="F385" i="2"/>
  <c r="F401" i="2"/>
  <c r="H423" i="2"/>
  <c r="H455" i="2"/>
  <c r="H487" i="2"/>
  <c r="H53" i="2"/>
  <c r="H57" i="2"/>
  <c r="G61" i="2"/>
  <c r="F63" i="2"/>
  <c r="F57" i="2"/>
  <c r="F69" i="2"/>
  <c r="F81" i="2"/>
  <c r="F89" i="2"/>
  <c r="F99" i="2"/>
  <c r="F109" i="2"/>
  <c r="F117" i="2"/>
  <c r="F290" i="2"/>
  <c r="H335" i="2"/>
  <c r="H399" i="2"/>
  <c r="F503" i="2"/>
  <c r="G309" i="2"/>
  <c r="G373" i="2"/>
  <c r="G439" i="2"/>
  <c r="G503" i="2"/>
  <c r="F73" i="2"/>
  <c r="H313" i="2"/>
  <c r="F348" i="2"/>
  <c r="F380" i="2"/>
  <c r="F412" i="2"/>
  <c r="H459" i="2"/>
  <c r="F511" i="2"/>
  <c r="F127" i="2"/>
  <c r="F135" i="2"/>
  <c r="F145" i="2"/>
  <c r="F153" i="2"/>
  <c r="F161" i="2"/>
  <c r="F169" i="2"/>
  <c r="I169" i="2" s="1"/>
  <c r="J169" i="2" s="1"/>
  <c r="L169" i="2" s="1"/>
  <c r="F177" i="2"/>
  <c r="F185" i="2"/>
  <c r="F193" i="2"/>
  <c r="I193" i="2" s="1"/>
  <c r="J193" i="2" s="1"/>
  <c r="L193" i="2" s="1"/>
  <c r="F201" i="2"/>
  <c r="F209" i="2"/>
  <c r="I209" i="2" s="1"/>
  <c r="J209" i="2" s="1"/>
  <c r="L209" i="2" s="1"/>
  <c r="F217" i="2"/>
  <c r="F225" i="2"/>
  <c r="I225" i="2" s="1"/>
  <c r="J225" i="2" s="1"/>
  <c r="L225" i="2" s="1"/>
  <c r="F233" i="2"/>
  <c r="F241" i="2"/>
  <c r="F249" i="2"/>
  <c r="F257" i="2"/>
  <c r="F273" i="2"/>
  <c r="F305" i="2"/>
  <c r="I305" i="2" s="1"/>
  <c r="F336" i="2"/>
  <c r="F352" i="2"/>
  <c r="F368" i="2"/>
  <c r="F384" i="2"/>
  <c r="F400" i="2"/>
  <c r="F419" i="2"/>
  <c r="I419" i="2" s="1"/>
  <c r="J419" i="2" s="1"/>
  <c r="L419" i="2" s="1"/>
  <c r="F451" i="2"/>
  <c r="F483" i="2"/>
  <c r="I483" i="2" s="1"/>
  <c r="F515" i="2"/>
  <c r="H56" i="2"/>
  <c r="H60" i="2"/>
  <c r="H73" i="2"/>
  <c r="G71" i="2"/>
  <c r="G272" i="2"/>
  <c r="I272" i="2" s="1"/>
  <c r="J272" i="2" s="1"/>
  <c r="L272" i="2" s="1"/>
  <c r="G288" i="2"/>
  <c r="G304" i="2"/>
  <c r="G320" i="2"/>
  <c r="G76" i="2"/>
  <c r="G80" i="2"/>
  <c r="H268" i="2"/>
  <c r="H284" i="2"/>
  <c r="H300" i="2"/>
  <c r="H316" i="2"/>
  <c r="H332" i="2"/>
  <c r="G79" i="2"/>
  <c r="H82" i="2"/>
  <c r="H84" i="2"/>
  <c r="H86" i="2"/>
  <c r="H88" i="2"/>
  <c r="H90" i="2"/>
  <c r="H92" i="2"/>
  <c r="H94" i="2"/>
  <c r="H96" i="2"/>
  <c r="H98" i="2"/>
  <c r="H100" i="2"/>
  <c r="H102" i="2"/>
  <c r="H104" i="2"/>
  <c r="H106" i="2"/>
  <c r="H108" i="2"/>
  <c r="H110" i="2"/>
  <c r="H112" i="2"/>
  <c r="H114" i="2"/>
  <c r="H116" i="2"/>
  <c r="H118" i="2"/>
  <c r="H120" i="2"/>
  <c r="H122" i="2"/>
  <c r="H124" i="2"/>
  <c r="H126" i="2"/>
  <c r="H128" i="2"/>
  <c r="H130" i="2"/>
  <c r="H132" i="2"/>
  <c r="H134" i="2"/>
  <c r="H136" i="2"/>
  <c r="H138" i="2"/>
  <c r="H140" i="2"/>
  <c r="H142" i="2"/>
  <c r="H144" i="2"/>
  <c r="H146" i="2"/>
  <c r="H148" i="2"/>
  <c r="H150" i="2"/>
  <c r="H152" i="2"/>
  <c r="H154" i="2"/>
  <c r="H156" i="2"/>
  <c r="H158" i="2"/>
  <c r="H160" i="2"/>
  <c r="H162" i="2"/>
  <c r="H164" i="2"/>
  <c r="H166" i="2"/>
  <c r="H168" i="2"/>
  <c r="H170" i="2"/>
  <c r="H172" i="2"/>
  <c r="H174" i="2"/>
  <c r="H176" i="2"/>
  <c r="H178" i="2"/>
  <c r="H180" i="2"/>
  <c r="H182" i="2"/>
  <c r="H184" i="2"/>
  <c r="H186" i="2"/>
  <c r="H188" i="2"/>
  <c r="H190" i="2"/>
  <c r="H192" i="2"/>
  <c r="H194" i="2"/>
  <c r="H196" i="2"/>
  <c r="H198" i="2"/>
  <c r="H200" i="2"/>
  <c r="H202" i="2"/>
  <c r="H204" i="2"/>
  <c r="H206" i="2"/>
  <c r="H208" i="2"/>
  <c r="H210" i="2"/>
  <c r="H212" i="2"/>
  <c r="H214" i="2"/>
  <c r="H216" i="2"/>
  <c r="H218" i="2"/>
  <c r="H220" i="2"/>
  <c r="H222" i="2"/>
  <c r="H224" i="2"/>
  <c r="H226" i="2"/>
  <c r="H228" i="2"/>
  <c r="H230" i="2"/>
  <c r="H232" i="2"/>
  <c r="H234" i="2"/>
  <c r="H236" i="2"/>
  <c r="H238" i="2"/>
  <c r="H240" i="2"/>
  <c r="H242" i="2"/>
  <c r="H244" i="2"/>
  <c r="H246" i="2"/>
  <c r="H248" i="2"/>
  <c r="H250" i="2"/>
  <c r="H252" i="2"/>
  <c r="H254" i="2"/>
  <c r="H256" i="2"/>
  <c r="H258" i="2"/>
  <c r="H260" i="2"/>
  <c r="H262" i="2"/>
  <c r="G70" i="2"/>
  <c r="G263" i="2"/>
  <c r="G271" i="2"/>
  <c r="G279" i="2"/>
  <c r="I279" i="2" s="1"/>
  <c r="J279" i="2" s="1"/>
  <c r="L279" i="2" s="1"/>
  <c r="G287" i="2"/>
  <c r="G295" i="2"/>
  <c r="G303" i="2"/>
  <c r="G311" i="2"/>
  <c r="G319" i="2"/>
  <c r="G327" i="2"/>
  <c r="H336" i="2"/>
  <c r="H344" i="2"/>
  <c r="H352" i="2"/>
  <c r="H360" i="2"/>
  <c r="H368" i="2"/>
  <c r="H376" i="2"/>
  <c r="H384" i="2"/>
  <c r="H392" i="2"/>
  <c r="H400" i="2"/>
  <c r="H408" i="2"/>
  <c r="F264" i="2"/>
  <c r="F280" i="2"/>
  <c r="F296" i="2"/>
  <c r="F312" i="2"/>
  <c r="F328" i="2"/>
  <c r="F346" i="2"/>
  <c r="I346" i="2" s="1"/>
  <c r="J346" i="2" s="1"/>
  <c r="L346" i="2" s="1"/>
  <c r="F362" i="2"/>
  <c r="F378" i="2"/>
  <c r="I378" i="2" s="1"/>
  <c r="J378" i="2" s="1"/>
  <c r="L378" i="2" s="1"/>
  <c r="F394" i="2"/>
  <c r="F410" i="2"/>
  <c r="H63" i="2"/>
  <c r="H264" i="2"/>
  <c r="I264" i="2" s="1"/>
  <c r="J264" i="2" s="1"/>
  <c r="L264" i="2" s="1"/>
  <c r="H280" i="2"/>
  <c r="H296" i="2"/>
  <c r="H312" i="2"/>
  <c r="H328" i="2"/>
  <c r="I328" i="2" s="1"/>
  <c r="J328" i="2" s="1"/>
  <c r="L328" i="2" s="1"/>
  <c r="H78" i="2"/>
  <c r="G82" i="2"/>
  <c r="G84" i="2"/>
  <c r="G86" i="2"/>
  <c r="G88" i="2"/>
  <c r="G90" i="2"/>
  <c r="G92" i="2"/>
  <c r="G94" i="2"/>
  <c r="G96" i="2"/>
  <c r="G98" i="2"/>
  <c r="G100" i="2"/>
  <c r="I100" i="2" s="1"/>
  <c r="J100" i="2" s="1"/>
  <c r="L100" i="2" s="1"/>
  <c r="G102" i="2"/>
  <c r="G104" i="2"/>
  <c r="G106" i="2"/>
  <c r="I106" i="2" s="1"/>
  <c r="J106" i="2" s="1"/>
  <c r="L106" i="2" s="1"/>
  <c r="G108" i="2"/>
  <c r="G110" i="2"/>
  <c r="I110" i="2" s="1"/>
  <c r="J110" i="2" s="1"/>
  <c r="L110" i="2" s="1"/>
  <c r="G112" i="2"/>
  <c r="G114" i="2"/>
  <c r="G116" i="2"/>
  <c r="G118" i="2"/>
  <c r="G120" i="2"/>
  <c r="G122" i="2"/>
  <c r="I122" i="2" s="1"/>
  <c r="J122" i="2" s="1"/>
  <c r="L122" i="2" s="1"/>
  <c r="G124" i="2"/>
  <c r="G126" i="2"/>
  <c r="G128" i="2"/>
  <c r="I128" i="2" s="1"/>
  <c r="G130" i="2"/>
  <c r="G132" i="2"/>
  <c r="G134" i="2"/>
  <c r="I134" i="2" s="1"/>
  <c r="J134" i="2" s="1"/>
  <c r="L134" i="2" s="1"/>
  <c r="G136" i="2"/>
  <c r="G138" i="2"/>
  <c r="I138" i="2" s="1"/>
  <c r="J138" i="2" s="1"/>
  <c r="L138" i="2" s="1"/>
  <c r="G140" i="2"/>
  <c r="G142" i="2"/>
  <c r="G144" i="2"/>
  <c r="G146" i="2"/>
  <c r="G148" i="2"/>
  <c r="I148" i="2" s="1"/>
  <c r="J148" i="2" s="1"/>
  <c r="L148" i="2" s="1"/>
  <c r="G150" i="2"/>
  <c r="I150" i="2" s="1"/>
  <c r="J150" i="2" s="1"/>
  <c r="L150" i="2" s="1"/>
  <c r="G152" i="2"/>
  <c r="G154" i="2"/>
  <c r="I154" i="2" s="1"/>
  <c r="J154" i="2" s="1"/>
  <c r="L154" i="2" s="1"/>
  <c r="G156" i="2"/>
  <c r="G158" i="2"/>
  <c r="I158" i="2" s="1"/>
  <c r="J158" i="2" s="1"/>
  <c r="L158" i="2" s="1"/>
  <c r="G160" i="2"/>
  <c r="I160" i="2" s="1"/>
  <c r="G162" i="2"/>
  <c r="G164" i="2"/>
  <c r="G166" i="2"/>
  <c r="G168" i="2"/>
  <c r="G170" i="2"/>
  <c r="I170" i="2" s="1"/>
  <c r="J170" i="2" s="1"/>
  <c r="L170" i="2" s="1"/>
  <c r="G172" i="2"/>
  <c r="G174" i="2"/>
  <c r="G176" i="2"/>
  <c r="G178" i="2"/>
  <c r="G180" i="2"/>
  <c r="G182" i="2"/>
  <c r="G184" i="2"/>
  <c r="G186" i="2"/>
  <c r="I186" i="2" s="1"/>
  <c r="J186" i="2" s="1"/>
  <c r="L186" i="2" s="1"/>
  <c r="G188" i="2"/>
  <c r="I188" i="2" s="1"/>
  <c r="G190" i="2"/>
  <c r="I190" i="2" s="1"/>
  <c r="J190" i="2" s="1"/>
  <c r="L190" i="2" s="1"/>
  <c r="G192" i="2"/>
  <c r="G194" i="2"/>
  <c r="G196" i="2"/>
  <c r="G198" i="2"/>
  <c r="I198" i="2" s="1"/>
  <c r="J198" i="2" s="1"/>
  <c r="L198" i="2" s="1"/>
  <c r="G200" i="2"/>
  <c r="G202" i="2"/>
  <c r="G204" i="2"/>
  <c r="I204" i="2" s="1"/>
  <c r="G206" i="2"/>
  <c r="G208" i="2"/>
  <c r="G210" i="2"/>
  <c r="G212" i="2"/>
  <c r="G214" i="2"/>
  <c r="G216" i="2"/>
  <c r="G218" i="2"/>
  <c r="I218" i="2" s="1"/>
  <c r="J218" i="2" s="1"/>
  <c r="L218" i="2" s="1"/>
  <c r="G220" i="2"/>
  <c r="G222" i="2"/>
  <c r="G224" i="2"/>
  <c r="I224" i="2" s="1"/>
  <c r="G226" i="2"/>
  <c r="G228" i="2"/>
  <c r="G230" i="2"/>
  <c r="I230" i="2" s="1"/>
  <c r="J230" i="2" s="1"/>
  <c r="L230" i="2" s="1"/>
  <c r="G232" i="2"/>
  <c r="G234" i="2"/>
  <c r="G236" i="2"/>
  <c r="G238" i="2"/>
  <c r="G240" i="2"/>
  <c r="G242" i="2"/>
  <c r="G244" i="2"/>
  <c r="I244" i="2" s="1"/>
  <c r="J244" i="2" s="1"/>
  <c r="L244" i="2" s="1"/>
  <c r="G246" i="2"/>
  <c r="G248" i="2"/>
  <c r="G250" i="2"/>
  <c r="G252" i="2"/>
  <c r="G254" i="2"/>
  <c r="I254" i="2" s="1"/>
  <c r="J254" i="2" s="1"/>
  <c r="L254" i="2" s="1"/>
  <c r="G256" i="2"/>
  <c r="G258" i="2"/>
  <c r="G260" i="2"/>
  <c r="I260" i="2" s="1"/>
  <c r="J260" i="2" s="1"/>
  <c r="L260" i="2" s="1"/>
  <c r="G262" i="2"/>
  <c r="G66" i="2"/>
  <c r="H263" i="2"/>
  <c r="H271" i="2"/>
  <c r="H279" i="2"/>
  <c r="H287" i="2"/>
  <c r="H295" i="2"/>
  <c r="H303" i="2"/>
  <c r="I303" i="2" s="1"/>
  <c r="J303" i="2" s="1"/>
  <c r="L303" i="2" s="1"/>
  <c r="H311" i="2"/>
  <c r="H319" i="2"/>
  <c r="H327" i="2"/>
  <c r="G336" i="2"/>
  <c r="G344" i="2"/>
  <c r="I344" i="2" s="1"/>
  <c r="J344" i="2" s="1"/>
  <c r="L344" i="2" s="1"/>
  <c r="G352" i="2"/>
  <c r="G360" i="2"/>
  <c r="G368" i="2"/>
  <c r="G376" i="2"/>
  <c r="G384" i="2"/>
  <c r="G392" i="2"/>
  <c r="G400" i="2"/>
  <c r="G408" i="2"/>
  <c r="F263" i="2"/>
  <c r="F279" i="2"/>
  <c r="F295" i="2"/>
  <c r="I295" i="2" s="1"/>
  <c r="F311" i="2"/>
  <c r="I311" i="2" s="1"/>
  <c r="J311" i="2" s="1"/>
  <c r="L311" i="2" s="1"/>
  <c r="F327" i="2"/>
  <c r="F342" i="2"/>
  <c r="F358" i="2"/>
  <c r="F374" i="2"/>
  <c r="I374" i="2" s="1"/>
  <c r="J374" i="2" s="1"/>
  <c r="L374" i="2" s="1"/>
  <c r="F390" i="2"/>
  <c r="F406" i="2"/>
  <c r="G267" i="2"/>
  <c r="G275" i="2"/>
  <c r="G283" i="2"/>
  <c r="G291" i="2"/>
  <c r="I291" i="2" s="1"/>
  <c r="J291" i="2" s="1"/>
  <c r="L291" i="2" s="1"/>
  <c r="G299" i="2"/>
  <c r="G307" i="2"/>
  <c r="G315" i="2"/>
  <c r="G323" i="2"/>
  <c r="G331" i="2"/>
  <c r="H338" i="2"/>
  <c r="H346" i="2"/>
  <c r="H354" i="2"/>
  <c r="H362" i="2"/>
  <c r="H370" i="2"/>
  <c r="I370" i="2" s="1"/>
  <c r="J370" i="2" s="1"/>
  <c r="L370" i="2" s="1"/>
  <c r="H283" i="2"/>
  <c r="H299" i="2"/>
  <c r="I299" i="2" s="1"/>
  <c r="J299" i="2" s="1"/>
  <c r="L299" i="2" s="1"/>
  <c r="H315" i="2"/>
  <c r="I315" i="2" s="1"/>
  <c r="J315" i="2" s="1"/>
  <c r="L315" i="2" s="1"/>
  <c r="H331" i="2"/>
  <c r="G346" i="2"/>
  <c r="G362" i="2"/>
  <c r="H374" i="2"/>
  <c r="H382" i="2"/>
  <c r="H390" i="2"/>
  <c r="H398" i="2"/>
  <c r="H406" i="2"/>
  <c r="H414" i="2"/>
  <c r="H422" i="2"/>
  <c r="H430" i="2"/>
  <c r="H438" i="2"/>
  <c r="I438" i="2" s="1"/>
  <c r="H446" i="2"/>
  <c r="H454" i="2"/>
  <c r="H462" i="2"/>
  <c r="H470" i="2"/>
  <c r="I470" i="2" s="1"/>
  <c r="J470" i="2" s="1"/>
  <c r="L470" i="2" s="1"/>
  <c r="H478" i="2"/>
  <c r="H486" i="2"/>
  <c r="H494" i="2"/>
  <c r="H502" i="2"/>
  <c r="H510" i="2"/>
  <c r="F268" i="2"/>
  <c r="F278" i="2"/>
  <c r="F291" i="2"/>
  <c r="F300" i="2"/>
  <c r="F310" i="2"/>
  <c r="F323" i="2"/>
  <c r="F332" i="2"/>
  <c r="G421" i="2"/>
  <c r="I421" i="2" s="1"/>
  <c r="J421" i="2" s="1"/>
  <c r="L421" i="2" s="1"/>
  <c r="G429" i="2"/>
  <c r="G437" i="2"/>
  <c r="G445" i="2"/>
  <c r="G453" i="2"/>
  <c r="G461" i="2"/>
  <c r="G469" i="2"/>
  <c r="G477" i="2"/>
  <c r="G485" i="2"/>
  <c r="G493" i="2"/>
  <c r="G501" i="2"/>
  <c r="G509" i="2"/>
  <c r="G517" i="2"/>
  <c r="I517" i="2" s="1"/>
  <c r="J517" i="2" s="1"/>
  <c r="L517" i="2" s="1"/>
  <c r="F347" i="2"/>
  <c r="F363" i="2"/>
  <c r="I363" i="2" s="1"/>
  <c r="J363" i="2" s="1"/>
  <c r="L363" i="2" s="1"/>
  <c r="F379" i="2"/>
  <c r="F395" i="2"/>
  <c r="I395" i="2" s="1"/>
  <c r="J395" i="2" s="1"/>
  <c r="L395" i="2" s="1"/>
  <c r="F411" i="2"/>
  <c r="F422" i="2"/>
  <c r="I422" i="2" s="1"/>
  <c r="J422" i="2" s="1"/>
  <c r="L422" i="2" s="1"/>
  <c r="F432" i="2"/>
  <c r="I432" i="2" s="1"/>
  <c r="J432" i="2" s="1"/>
  <c r="L432" i="2" s="1"/>
  <c r="F445" i="2"/>
  <c r="I445" i="2" s="1"/>
  <c r="J445" i="2" s="1"/>
  <c r="L445" i="2" s="1"/>
  <c r="F454" i="2"/>
  <c r="F464" i="2"/>
  <c r="I464" i="2" s="1"/>
  <c r="J464" i="2" s="1"/>
  <c r="L464" i="2" s="1"/>
  <c r="F477" i="2"/>
  <c r="F486" i="2"/>
  <c r="F496" i="2"/>
  <c r="F509" i="2"/>
  <c r="H417" i="2"/>
  <c r="H425" i="2"/>
  <c r="H433" i="2"/>
  <c r="H441" i="2"/>
  <c r="H449" i="2"/>
  <c r="H457" i="2"/>
  <c r="H465" i="2"/>
  <c r="H473" i="2"/>
  <c r="G484" i="2"/>
  <c r="G500" i="2"/>
  <c r="G516" i="2"/>
  <c r="G351" i="2"/>
  <c r="G383" i="2"/>
  <c r="G415" i="2"/>
  <c r="F450" i="2"/>
  <c r="F490" i="2"/>
  <c r="G270" i="2"/>
  <c r="G286" i="2"/>
  <c r="I286" i="2" s="1"/>
  <c r="J286" i="2" s="1"/>
  <c r="L286" i="2" s="1"/>
  <c r="G302" i="2"/>
  <c r="G318" i="2"/>
  <c r="G334" i="2"/>
  <c r="G350" i="2"/>
  <c r="G366" i="2"/>
  <c r="G378" i="2"/>
  <c r="G386" i="2"/>
  <c r="G394" i="2"/>
  <c r="I394" i="2" s="1"/>
  <c r="J394" i="2" s="1"/>
  <c r="L394" i="2" s="1"/>
  <c r="G402" i="2"/>
  <c r="G410" i="2"/>
  <c r="I410" i="2" s="1"/>
  <c r="J410" i="2" s="1"/>
  <c r="L410" i="2" s="1"/>
  <c r="G418" i="2"/>
  <c r="G426" i="2"/>
  <c r="I426" i="2" s="1"/>
  <c r="J426" i="2" s="1"/>
  <c r="L426" i="2" s="1"/>
  <c r="G434" i="2"/>
  <c r="G442" i="2"/>
  <c r="G450" i="2"/>
  <c r="G458" i="2"/>
  <c r="G466" i="2"/>
  <c r="G474" i="2"/>
  <c r="G482" i="2"/>
  <c r="G490" i="2"/>
  <c r="G498" i="2"/>
  <c r="G506" i="2"/>
  <c r="G514" i="2"/>
  <c r="F270" i="2"/>
  <c r="F283" i="2"/>
  <c r="F302" i="2"/>
  <c r="F315" i="2"/>
  <c r="G416" i="2"/>
  <c r="G424" i="2"/>
  <c r="G432" i="2"/>
  <c r="G440" i="2"/>
  <c r="I440" i="2" s="1"/>
  <c r="J440" i="2" s="1"/>
  <c r="L440" i="2" s="1"/>
  <c r="G448" i="2"/>
  <c r="G456" i="2"/>
  <c r="G464" i="2"/>
  <c r="G472" i="2"/>
  <c r="G480" i="2"/>
  <c r="I480" i="2" s="1"/>
  <c r="J480" i="2" s="1"/>
  <c r="L480" i="2" s="1"/>
  <c r="G488" i="2"/>
  <c r="G496" i="2"/>
  <c r="I496" i="2" s="1"/>
  <c r="J496" i="2" s="1"/>
  <c r="L496" i="2" s="1"/>
  <c r="G504" i="2"/>
  <c r="G512" i="2"/>
  <c r="F335" i="2"/>
  <c r="I290" i="2"/>
  <c r="I324" i="2"/>
  <c r="J324" i="2" s="1"/>
  <c r="L324" i="2" s="1"/>
  <c r="F52" i="2"/>
  <c r="G52" i="2"/>
  <c r="F514" i="2"/>
  <c r="F482" i="2"/>
  <c r="F458" i="2"/>
  <c r="F434" i="2"/>
  <c r="G407" i="2"/>
  <c r="G375" i="2"/>
  <c r="I375" i="2" s="1"/>
  <c r="J375" i="2" s="1"/>
  <c r="L375" i="2" s="1"/>
  <c r="G343" i="2"/>
  <c r="I343" i="2" s="1"/>
  <c r="J343" i="2" s="1"/>
  <c r="L343" i="2" s="1"/>
  <c r="H505" i="2"/>
  <c r="H489" i="2"/>
  <c r="F513" i="2"/>
  <c r="F449" i="2"/>
  <c r="F433" i="2"/>
  <c r="F417" i="2"/>
  <c r="G403" i="2"/>
  <c r="G387" i="2"/>
  <c r="I387" i="2" s="1"/>
  <c r="J387" i="2" s="1"/>
  <c r="L387" i="2" s="1"/>
  <c r="G371" i="2"/>
  <c r="G355" i="2"/>
  <c r="G339" i="2"/>
  <c r="G513" i="2"/>
  <c r="G505" i="2"/>
  <c r="G497" i="2"/>
  <c r="G489" i="2"/>
  <c r="I489" i="2" s="1"/>
  <c r="J489" i="2" s="1"/>
  <c r="L489" i="2" s="1"/>
  <c r="G481" i="2"/>
  <c r="G473" i="2"/>
  <c r="I473" i="2" s="1"/>
  <c r="J473" i="2" s="1"/>
  <c r="L473" i="2" s="1"/>
  <c r="G465" i="2"/>
  <c r="G457" i="2"/>
  <c r="G449" i="2"/>
  <c r="G441" i="2"/>
  <c r="G433" i="2"/>
  <c r="G425" i="2"/>
  <c r="I425" i="2" s="1"/>
  <c r="J425" i="2" s="1"/>
  <c r="L425" i="2" s="1"/>
  <c r="G417" i="2"/>
  <c r="I417" i="2" s="1"/>
  <c r="J417" i="2" s="1"/>
  <c r="L417" i="2" s="1"/>
  <c r="F510" i="2"/>
  <c r="F501" i="2"/>
  <c r="F488" i="2"/>
  <c r="F469" i="2"/>
  <c r="F456" i="2"/>
  <c r="I456" i="2" s="1"/>
  <c r="J456" i="2" s="1"/>
  <c r="L456" i="2" s="1"/>
  <c r="F446" i="2"/>
  <c r="F437" i="2"/>
  <c r="I437" i="2" s="1"/>
  <c r="J437" i="2" s="1"/>
  <c r="L437" i="2" s="1"/>
  <c r="F424" i="2"/>
  <c r="I424" i="2" s="1"/>
  <c r="J424" i="2" s="1"/>
  <c r="L424" i="2" s="1"/>
  <c r="F415" i="2"/>
  <c r="F399" i="2"/>
  <c r="F383" i="2"/>
  <c r="F367" i="2"/>
  <c r="F351" i="2"/>
  <c r="I351" i="2" s="1"/>
  <c r="J351" i="2" s="1"/>
  <c r="L351" i="2" s="1"/>
  <c r="H517" i="2"/>
  <c r="H501" i="2"/>
  <c r="H485" i="2"/>
  <c r="H469" i="2"/>
  <c r="H453" i="2"/>
  <c r="H437" i="2"/>
  <c r="H421" i="2"/>
  <c r="F318" i="2"/>
  <c r="I318" i="2" s="1"/>
  <c r="J318" i="2" s="1"/>
  <c r="L318" i="2" s="1"/>
  <c r="F299" i="2"/>
  <c r="G510" i="2"/>
  <c r="G494" i="2"/>
  <c r="G478" i="2"/>
  <c r="G462" i="2"/>
  <c r="G446" i="2"/>
  <c r="G430" i="2"/>
  <c r="G414" i="2"/>
  <c r="G398" i="2"/>
  <c r="G382" i="2"/>
  <c r="G358" i="2"/>
  <c r="G326" i="2"/>
  <c r="G294" i="2"/>
  <c r="F506" i="2"/>
  <c r="F426" i="2"/>
  <c r="G367" i="2"/>
  <c r="I367" i="2" s="1"/>
  <c r="J367" i="2" s="1"/>
  <c r="L367" i="2" s="1"/>
  <c r="G508" i="2"/>
  <c r="H481" i="2"/>
  <c r="G460" i="2"/>
  <c r="I460" i="2" s="1"/>
  <c r="J460" i="2" s="1"/>
  <c r="L460" i="2" s="1"/>
  <c r="G444" i="2"/>
  <c r="G428" i="2"/>
  <c r="I428" i="2" s="1"/>
  <c r="J428" i="2" s="1"/>
  <c r="L428" i="2" s="1"/>
  <c r="F512" i="2"/>
  <c r="F493" i="2"/>
  <c r="F448" i="2"/>
  <c r="I448" i="2" s="1"/>
  <c r="J448" i="2" s="1"/>
  <c r="L448" i="2" s="1"/>
  <c r="F429" i="2"/>
  <c r="F403" i="2"/>
  <c r="I403" i="2" s="1"/>
  <c r="J403" i="2" s="1"/>
  <c r="L403" i="2" s="1"/>
  <c r="F371" i="2"/>
  <c r="F339" i="2"/>
  <c r="H504" i="2"/>
  <c r="H488" i="2"/>
  <c r="H472" i="2"/>
  <c r="H456" i="2"/>
  <c r="H440" i="2"/>
  <c r="H424" i="2"/>
  <c r="F326" i="2"/>
  <c r="F307" i="2"/>
  <c r="F284" i="2"/>
  <c r="I284" i="2" s="1"/>
  <c r="H514" i="2"/>
  <c r="H498" i="2"/>
  <c r="H482" i="2"/>
  <c r="I482" i="2" s="1"/>
  <c r="J482" i="2" s="1"/>
  <c r="L482" i="2" s="1"/>
  <c r="H466" i="2"/>
  <c r="H450" i="2"/>
  <c r="H434" i="2"/>
  <c r="H418" i="2"/>
  <c r="H402" i="2"/>
  <c r="H386" i="2"/>
  <c r="G370" i="2"/>
  <c r="G338" i="2"/>
  <c r="I338" i="2" s="1"/>
  <c r="J338" i="2" s="1"/>
  <c r="L338" i="2" s="1"/>
  <c r="H307" i="2"/>
  <c r="H275" i="2"/>
  <c r="H358" i="2"/>
  <c r="H342" i="2"/>
  <c r="H326" i="2"/>
  <c r="H310" i="2"/>
  <c r="H294" i="2"/>
  <c r="H278" i="2"/>
  <c r="F414" i="2"/>
  <c r="F382" i="2"/>
  <c r="I382" i="2" s="1"/>
  <c r="J382" i="2" s="1"/>
  <c r="L382" i="2" s="1"/>
  <c r="F350" i="2"/>
  <c r="F319" i="2"/>
  <c r="I319" i="2" s="1"/>
  <c r="J319" i="2" s="1"/>
  <c r="L319" i="2" s="1"/>
  <c r="F287" i="2"/>
  <c r="I287" i="2" s="1"/>
  <c r="J287" i="2" s="1"/>
  <c r="L287" i="2" s="1"/>
  <c r="G412" i="2"/>
  <c r="G396" i="2"/>
  <c r="G380" i="2"/>
  <c r="G364" i="2"/>
  <c r="G348" i="2"/>
  <c r="G330" i="2"/>
  <c r="G314" i="2"/>
  <c r="G298" i="2"/>
  <c r="G282" i="2"/>
  <c r="G266" i="2"/>
  <c r="F70" i="2"/>
  <c r="I70" i="2" s="1"/>
  <c r="J70" i="2" s="1"/>
  <c r="L70" i="2" s="1"/>
  <c r="H259" i="2"/>
  <c r="H255" i="2"/>
  <c r="H251" i="2"/>
  <c r="H247" i="2"/>
  <c r="H243" i="2"/>
  <c r="H239" i="2"/>
  <c r="H235" i="2"/>
  <c r="H231" i="2"/>
  <c r="H227" i="2"/>
  <c r="H223" i="2"/>
  <c r="H219" i="2"/>
  <c r="H215" i="2"/>
  <c r="H211" i="2"/>
  <c r="H207" i="2"/>
  <c r="H203" i="2"/>
  <c r="H199" i="2"/>
  <c r="H195" i="2"/>
  <c r="H191" i="2"/>
  <c r="H187" i="2"/>
  <c r="H183" i="2"/>
  <c r="H179" i="2"/>
  <c r="H175" i="2"/>
  <c r="H171" i="2"/>
  <c r="H167" i="2"/>
  <c r="H163" i="2"/>
  <c r="H159" i="2"/>
  <c r="H155" i="2"/>
  <c r="H151" i="2"/>
  <c r="H147" i="2"/>
  <c r="H143" i="2"/>
  <c r="H139" i="2"/>
  <c r="H135" i="2"/>
  <c r="H131" i="2"/>
  <c r="H127" i="2"/>
  <c r="H123" i="2"/>
  <c r="H119" i="2"/>
  <c r="H115" i="2"/>
  <c r="H111" i="2"/>
  <c r="H107" i="2"/>
  <c r="H103" i="2"/>
  <c r="H99" i="2"/>
  <c r="H95" i="2"/>
  <c r="H91" i="2"/>
  <c r="H87" i="2"/>
  <c r="H83" i="2"/>
  <c r="H76" i="2"/>
  <c r="I76" i="2" s="1"/>
  <c r="J76" i="2" s="1"/>
  <c r="L76" i="2" s="1"/>
  <c r="H304" i="2"/>
  <c r="H272" i="2"/>
  <c r="H267" i="2"/>
  <c r="F386" i="2"/>
  <c r="I386" i="2" s="1"/>
  <c r="J386" i="2" s="1"/>
  <c r="L386" i="2" s="1"/>
  <c r="F354" i="2"/>
  <c r="F320" i="2"/>
  <c r="I320" i="2" s="1"/>
  <c r="J320" i="2" s="1"/>
  <c r="L320" i="2" s="1"/>
  <c r="F288" i="2"/>
  <c r="I288" i="2" s="1"/>
  <c r="J288" i="2" s="1"/>
  <c r="L288" i="2" s="1"/>
  <c r="H412" i="2"/>
  <c r="H396" i="2"/>
  <c r="H380" i="2"/>
  <c r="H364" i="2"/>
  <c r="H348" i="2"/>
  <c r="H330" i="2"/>
  <c r="H314" i="2"/>
  <c r="H298" i="2"/>
  <c r="H282" i="2"/>
  <c r="I282" i="2" s="1"/>
  <c r="J282" i="2" s="1"/>
  <c r="L282" i="2" s="1"/>
  <c r="H266" i="2"/>
  <c r="G62" i="2"/>
  <c r="G259" i="2"/>
  <c r="G255" i="2"/>
  <c r="I255" i="2" s="1"/>
  <c r="J255" i="2" s="1"/>
  <c r="L255" i="2" s="1"/>
  <c r="G251" i="2"/>
  <c r="I251" i="2" s="1"/>
  <c r="J251" i="2" s="1"/>
  <c r="L251" i="2" s="1"/>
  <c r="G247" i="2"/>
  <c r="G243" i="2"/>
  <c r="G239" i="2"/>
  <c r="G235" i="2"/>
  <c r="G231" i="2"/>
  <c r="G227" i="2"/>
  <c r="G223" i="2"/>
  <c r="I223" i="2" s="1"/>
  <c r="J223" i="2" s="1"/>
  <c r="L223" i="2" s="1"/>
  <c r="G219" i="2"/>
  <c r="I219" i="2" s="1"/>
  <c r="J219" i="2" s="1"/>
  <c r="L219" i="2" s="1"/>
  <c r="G215" i="2"/>
  <c r="G211" i="2"/>
  <c r="G207" i="2"/>
  <c r="I207" i="2" s="1"/>
  <c r="J207" i="2" s="1"/>
  <c r="L207" i="2" s="1"/>
  <c r="G203" i="2"/>
  <c r="G199" i="2"/>
  <c r="G195" i="2"/>
  <c r="G191" i="2"/>
  <c r="G187" i="2"/>
  <c r="G183" i="2"/>
  <c r="G179" i="2"/>
  <c r="G175" i="2"/>
  <c r="G171" i="2"/>
  <c r="G167" i="2"/>
  <c r="G163" i="2"/>
  <c r="G159" i="2"/>
  <c r="I159" i="2" s="1"/>
  <c r="J159" i="2" s="1"/>
  <c r="L159" i="2" s="1"/>
  <c r="G155" i="2"/>
  <c r="G151" i="2"/>
  <c r="G147" i="2"/>
  <c r="G143" i="2"/>
  <c r="I143" i="2" s="1"/>
  <c r="J143" i="2" s="1"/>
  <c r="L143" i="2" s="1"/>
  <c r="G139" i="2"/>
  <c r="G135" i="2"/>
  <c r="G131" i="2"/>
  <c r="G127" i="2"/>
  <c r="G123" i="2"/>
  <c r="G119" i="2"/>
  <c r="G115" i="2"/>
  <c r="G111" i="2"/>
  <c r="G107" i="2"/>
  <c r="G103" i="2"/>
  <c r="G99" i="2"/>
  <c r="G95" i="2"/>
  <c r="G91" i="2"/>
  <c r="I91" i="2" s="1"/>
  <c r="J91" i="2" s="1"/>
  <c r="L91" i="2" s="1"/>
  <c r="G87" i="2"/>
  <c r="G83" i="2"/>
  <c r="G77" i="2"/>
  <c r="H308" i="2"/>
  <c r="H276" i="2"/>
  <c r="I276" i="2" s="1"/>
  <c r="J276" i="2" s="1"/>
  <c r="L276" i="2" s="1"/>
  <c r="G78" i="2"/>
  <c r="G312" i="2"/>
  <c r="G280" i="2"/>
  <c r="G63" i="2"/>
  <c r="I63" i="2" s="1"/>
  <c r="J63" i="2" s="1"/>
  <c r="L63" i="2" s="1"/>
  <c r="H58" i="2"/>
  <c r="F499" i="2"/>
  <c r="F435" i="2"/>
  <c r="F392" i="2"/>
  <c r="F360" i="2"/>
  <c r="F321" i="2"/>
  <c r="I321" i="2" s="1"/>
  <c r="J321" i="2" s="1"/>
  <c r="L321" i="2" s="1"/>
  <c r="F261" i="2"/>
  <c r="I261" i="2" s="1"/>
  <c r="J261" i="2" s="1"/>
  <c r="L261" i="2" s="1"/>
  <c r="F245" i="2"/>
  <c r="I245" i="2" s="1"/>
  <c r="J245" i="2" s="1"/>
  <c r="L245" i="2" s="1"/>
  <c r="F229" i="2"/>
  <c r="I229" i="2" s="1"/>
  <c r="J229" i="2" s="1"/>
  <c r="L229" i="2" s="1"/>
  <c r="F213" i="2"/>
  <c r="I213" i="2" s="1"/>
  <c r="J213" i="2" s="1"/>
  <c r="L213" i="2" s="1"/>
  <c r="F197" i="2"/>
  <c r="I197" i="2" s="1"/>
  <c r="J197" i="2" s="1"/>
  <c r="L197" i="2" s="1"/>
  <c r="F181" i="2"/>
  <c r="I181" i="2" s="1"/>
  <c r="J181" i="2" s="1"/>
  <c r="L181" i="2" s="1"/>
  <c r="F165" i="2"/>
  <c r="F149" i="2"/>
  <c r="I149" i="2" s="1"/>
  <c r="J149" i="2" s="1"/>
  <c r="L149" i="2" s="1"/>
  <c r="F131" i="2"/>
  <c r="I131" i="2" s="1"/>
  <c r="J131" i="2" s="1"/>
  <c r="L131" i="2" s="1"/>
  <c r="F479" i="2"/>
  <c r="F396" i="2"/>
  <c r="I396" i="2" s="1"/>
  <c r="J396" i="2" s="1"/>
  <c r="L396" i="2" s="1"/>
  <c r="F330" i="2"/>
  <c r="I330" i="2" s="1"/>
  <c r="J330" i="2" s="1"/>
  <c r="L330" i="2" s="1"/>
  <c r="H66" i="2"/>
  <c r="G405" i="2"/>
  <c r="G277" i="2"/>
  <c r="H435" i="2"/>
  <c r="I435" i="2" s="1"/>
  <c r="J435" i="2" s="1"/>
  <c r="L435" i="2" s="1"/>
  <c r="F309" i="2"/>
  <c r="I309" i="2" s="1"/>
  <c r="J309" i="2" s="1"/>
  <c r="L309" i="2" s="1"/>
  <c r="F113" i="2"/>
  <c r="I113" i="2" s="1"/>
  <c r="J113" i="2" s="1"/>
  <c r="L113" i="2" s="1"/>
  <c r="F95" i="2"/>
  <c r="F77" i="2"/>
  <c r="I77" i="2" s="1"/>
  <c r="J77" i="2" s="1"/>
  <c r="L77" i="2" s="1"/>
  <c r="F53" i="2"/>
  <c r="I53" i="2" s="1"/>
  <c r="J53" i="2" s="1"/>
  <c r="L53" i="2" s="1"/>
  <c r="H59" i="2"/>
  <c r="H503" i="2"/>
  <c r="H439" i="2"/>
  <c r="I439" i="2" s="1"/>
  <c r="J439" i="2" s="1"/>
  <c r="L439" i="2" s="1"/>
  <c r="F393" i="2"/>
  <c r="I393" i="2" s="1"/>
  <c r="J393" i="2" s="1"/>
  <c r="L393" i="2" s="1"/>
  <c r="F361" i="2"/>
  <c r="I361" i="2" s="1"/>
  <c r="J361" i="2" s="1"/>
  <c r="L361" i="2" s="1"/>
  <c r="H325" i="2"/>
  <c r="F262" i="2"/>
  <c r="F238" i="2"/>
  <c r="F220" i="2"/>
  <c r="I220" i="2" s="1"/>
  <c r="F200" i="2"/>
  <c r="I200" i="2" s="1"/>
  <c r="F180" i="2"/>
  <c r="I180" i="2" s="1"/>
  <c r="J180" i="2" s="1"/>
  <c r="L180" i="2" s="1"/>
  <c r="F162" i="2"/>
  <c r="I162" i="2" s="1"/>
  <c r="J162" i="2" s="1"/>
  <c r="L162" i="2" s="1"/>
  <c r="F146" i="2"/>
  <c r="I146" i="2" s="1"/>
  <c r="J146" i="2" s="1"/>
  <c r="L146" i="2" s="1"/>
  <c r="F130" i="2"/>
  <c r="I130" i="2" s="1"/>
  <c r="J130" i="2" s="1"/>
  <c r="L130" i="2" s="1"/>
  <c r="H491" i="2"/>
  <c r="F397" i="2"/>
  <c r="F333" i="2"/>
  <c r="I333" i="2" s="1"/>
  <c r="J333" i="2" s="1"/>
  <c r="L333" i="2" s="1"/>
  <c r="F68" i="2"/>
  <c r="G413" i="2"/>
  <c r="G285" i="2"/>
  <c r="F423" i="2"/>
  <c r="I423" i="2" s="1"/>
  <c r="J423" i="2" s="1"/>
  <c r="L423" i="2" s="1"/>
  <c r="F357" i="2"/>
  <c r="I357" i="2" s="1"/>
  <c r="J357" i="2" s="1"/>
  <c r="L357" i="2" s="1"/>
  <c r="H289" i="2"/>
  <c r="F106" i="2"/>
  <c r="F90" i="2"/>
  <c r="I90" i="2" s="1"/>
  <c r="J90" i="2" s="1"/>
  <c r="L90" i="2" s="1"/>
  <c r="F72" i="2"/>
  <c r="G68" i="2"/>
  <c r="I68" i="2" s="1"/>
  <c r="J68" i="2" s="1"/>
  <c r="L68" i="2" s="1"/>
  <c r="G369" i="2"/>
  <c r="G499" i="2"/>
  <c r="G313" i="2"/>
  <c r="G443" i="2"/>
  <c r="U29" i="1"/>
  <c r="T28" i="1"/>
  <c r="F274" i="2"/>
  <c r="F258" i="2"/>
  <c r="I258" i="2" s="1"/>
  <c r="J258" i="2" s="1"/>
  <c r="L258" i="2" s="1"/>
  <c r="F242" i="2"/>
  <c r="I242" i="2" s="1"/>
  <c r="J242" i="2" s="1"/>
  <c r="L242" i="2" s="1"/>
  <c r="F226" i="2"/>
  <c r="I226" i="2" s="1"/>
  <c r="J226" i="2" s="1"/>
  <c r="L226" i="2" s="1"/>
  <c r="F210" i="2"/>
  <c r="I210" i="2" s="1"/>
  <c r="J210" i="2" s="1"/>
  <c r="L210" i="2" s="1"/>
  <c r="F194" i="2"/>
  <c r="F178" i="2"/>
  <c r="F484" i="2"/>
  <c r="I486" i="2"/>
  <c r="J486" i="2" s="1"/>
  <c r="L486" i="2" s="1"/>
  <c r="I139" i="2"/>
  <c r="J139" i="2" s="1"/>
  <c r="L139" i="2" s="1"/>
  <c r="I107" i="2"/>
  <c r="J107" i="2" s="1"/>
  <c r="L107" i="2" s="1"/>
  <c r="I516" i="2"/>
  <c r="I420" i="2"/>
  <c r="J420" i="2" s="1"/>
  <c r="L420" i="2" s="1"/>
  <c r="F436" i="2"/>
  <c r="I294" i="2"/>
  <c r="J294" i="2" s="1"/>
  <c r="L294" i="2" s="1"/>
  <c r="I56" i="2"/>
  <c r="J56" i="2" s="1"/>
  <c r="L56" i="2" s="1"/>
  <c r="I64" i="2"/>
  <c r="J64" i="2" s="1"/>
  <c r="L64" i="2" s="1"/>
  <c r="I468" i="2"/>
  <c r="J468" i="2" s="1"/>
  <c r="L468" i="2" s="1"/>
  <c r="I444" i="2"/>
  <c r="J444" i="2" s="1"/>
  <c r="L444" i="2" s="1"/>
  <c r="I488" i="2"/>
  <c r="J488" i="2" s="1"/>
  <c r="L488" i="2" s="1"/>
  <c r="I458" i="2"/>
  <c r="J458" i="2" s="1"/>
  <c r="L458" i="2" s="1"/>
  <c r="I199" i="2"/>
  <c r="J199" i="2" s="1"/>
  <c r="L199" i="2" s="1"/>
  <c r="I407" i="2"/>
  <c r="J407" i="2" s="1"/>
  <c r="L407" i="2" s="1"/>
  <c r="I478" i="2"/>
  <c r="J478" i="2" s="1"/>
  <c r="L478" i="2" s="1"/>
  <c r="I506" i="2"/>
  <c r="J506" i="2" s="1"/>
  <c r="L506" i="2" s="1"/>
  <c r="I366" i="2"/>
  <c r="J366" i="2" s="1"/>
  <c r="L366" i="2" s="1"/>
  <c r="I498" i="2"/>
  <c r="J498" i="2" s="1"/>
  <c r="L498" i="2" s="1"/>
  <c r="I466" i="2"/>
  <c r="J466" i="2" s="1"/>
  <c r="L466" i="2" s="1"/>
  <c r="I442" i="2"/>
  <c r="J442" i="2" s="1"/>
  <c r="L442" i="2" s="1"/>
  <c r="I411" i="2"/>
  <c r="J411" i="2" s="1"/>
  <c r="L411" i="2" s="1"/>
  <c r="I310" i="2"/>
  <c r="J310" i="2" s="1"/>
  <c r="L310" i="2" s="1"/>
  <c r="I502" i="2"/>
  <c r="J502" i="2" s="1"/>
  <c r="L502" i="2" s="1"/>
  <c r="I430" i="2"/>
  <c r="J430" i="2" s="1"/>
  <c r="L430" i="2" s="1"/>
  <c r="I390" i="2"/>
  <c r="J390" i="2" s="1"/>
  <c r="L390" i="2" s="1"/>
  <c r="I71" i="2"/>
  <c r="J71" i="2" s="1"/>
  <c r="L71" i="2" s="1"/>
  <c r="I392" i="2"/>
  <c r="J392" i="2" s="1"/>
  <c r="L392" i="2" s="1"/>
  <c r="I336" i="2"/>
  <c r="J336" i="2" s="1"/>
  <c r="L336" i="2" s="1"/>
  <c r="I249" i="2"/>
  <c r="J249" i="2" s="1"/>
  <c r="L249" i="2" s="1"/>
  <c r="I217" i="2"/>
  <c r="J217" i="2" s="1"/>
  <c r="L217" i="2" s="1"/>
  <c r="I145" i="2"/>
  <c r="J145" i="2" s="1"/>
  <c r="L145" i="2" s="1"/>
  <c r="I137" i="2"/>
  <c r="J137" i="2" s="1"/>
  <c r="L137" i="2" s="1"/>
  <c r="I125" i="2"/>
  <c r="J125" i="2" s="1"/>
  <c r="L125" i="2" s="1"/>
  <c r="I117" i="2"/>
  <c r="J117" i="2" s="1"/>
  <c r="L117" i="2" s="1"/>
  <c r="I105" i="2"/>
  <c r="J105" i="2" s="1"/>
  <c r="L105" i="2" s="1"/>
  <c r="I81" i="2"/>
  <c r="J81" i="2" s="1"/>
  <c r="L81" i="2" s="1"/>
  <c r="I61" i="2"/>
  <c r="J61" i="2" s="1"/>
  <c r="L61" i="2" s="1"/>
  <c r="I57" i="2"/>
  <c r="J57" i="2" s="1"/>
  <c r="L57" i="2" s="1"/>
  <c r="I250" i="2"/>
  <c r="J250" i="2" s="1"/>
  <c r="L250" i="2" s="1"/>
  <c r="I222" i="2"/>
  <c r="J222" i="2" s="1"/>
  <c r="L222" i="2" s="1"/>
  <c r="I178" i="2"/>
  <c r="J178" i="2" s="1"/>
  <c r="L178" i="2" s="1"/>
  <c r="I166" i="2"/>
  <c r="J166" i="2" s="1"/>
  <c r="L166" i="2" s="1"/>
  <c r="I142" i="2"/>
  <c r="J142" i="2" s="1"/>
  <c r="L142" i="2" s="1"/>
  <c r="I500" i="2"/>
  <c r="J500" i="2" s="1"/>
  <c r="L500" i="2" s="1"/>
  <c r="I274" i="2"/>
  <c r="I72" i="2"/>
  <c r="I281" i="2"/>
  <c r="J281" i="2" s="1"/>
  <c r="L281" i="2" s="1"/>
  <c r="I384" i="2"/>
  <c r="J384" i="2" s="1"/>
  <c r="L384" i="2" s="1"/>
  <c r="I352" i="2"/>
  <c r="J352" i="2" s="1"/>
  <c r="L352" i="2" s="1"/>
  <c r="I388" i="2"/>
  <c r="J388" i="2" s="1"/>
  <c r="L388" i="2" s="1"/>
  <c r="I141" i="2"/>
  <c r="J141" i="2" s="1"/>
  <c r="L141" i="2" s="1"/>
  <c r="I237" i="2"/>
  <c r="J237" i="2" s="1"/>
  <c r="L237" i="2" s="1"/>
  <c r="I332" i="2"/>
  <c r="J332" i="2" s="1"/>
  <c r="L332" i="2" s="1"/>
  <c r="I373" i="2"/>
  <c r="J373" i="2" s="1"/>
  <c r="L373" i="2" s="1"/>
  <c r="I69" i="2"/>
  <c r="J69" i="2" s="1"/>
  <c r="L69" i="2" s="1"/>
  <c r="I277" i="2"/>
  <c r="J277" i="2" s="1"/>
  <c r="L277" i="2" s="1"/>
  <c r="I379" i="2"/>
  <c r="J379" i="2" s="1"/>
  <c r="L379" i="2" s="1"/>
  <c r="I221" i="2"/>
  <c r="J221" i="2" s="1"/>
  <c r="L221" i="2" s="1"/>
  <c r="I317" i="2"/>
  <c r="J317" i="2" s="1"/>
  <c r="L317" i="2" s="1"/>
  <c r="I327" i="2"/>
  <c r="J327" i="2" s="1"/>
  <c r="L327" i="2" s="1"/>
  <c r="I271" i="2"/>
  <c r="I239" i="2"/>
  <c r="J239" i="2" s="1"/>
  <c r="L239" i="2" s="1"/>
  <c r="I493" i="2"/>
  <c r="J493" i="2" s="1"/>
  <c r="L493" i="2" s="1"/>
  <c r="I461" i="2"/>
  <c r="J461" i="2" s="1"/>
  <c r="L461" i="2" s="1"/>
  <c r="I58" i="2"/>
  <c r="J58" i="2" s="1"/>
  <c r="L58" i="2" s="1"/>
  <c r="I402" i="2"/>
  <c r="J402" i="2" s="1"/>
  <c r="L402" i="2" s="1"/>
  <c r="I140" i="2"/>
  <c r="J140" i="2" s="1"/>
  <c r="L140" i="2" s="1"/>
  <c r="I98" i="2"/>
  <c r="J98" i="2" s="1"/>
  <c r="L98" i="2" s="1"/>
  <c r="I86" i="2"/>
  <c r="J86" i="2" s="1"/>
  <c r="L86" i="2" s="1"/>
  <c r="I60" i="2"/>
  <c r="J60" i="2" s="1"/>
  <c r="L60" i="2" s="1"/>
  <c r="I62" i="2"/>
  <c r="J62" i="2" s="1"/>
  <c r="L62" i="2" s="1"/>
  <c r="I109" i="2"/>
  <c r="J109" i="2" s="1"/>
  <c r="L109" i="2" s="1"/>
  <c r="I102" i="2"/>
  <c r="J102" i="2" s="1"/>
  <c r="L102" i="2" s="1"/>
  <c r="I345" i="2"/>
  <c r="J345" i="2" s="1"/>
  <c r="L345" i="2" s="1"/>
  <c r="I347" i="2"/>
  <c r="J347" i="2" s="1"/>
  <c r="L347" i="2" s="1"/>
  <c r="I269" i="2"/>
  <c r="J269" i="2" s="1"/>
  <c r="L269" i="2" s="1"/>
  <c r="I323" i="2"/>
  <c r="J323" i="2" s="1"/>
  <c r="L323" i="2" s="1"/>
  <c r="I355" i="2"/>
  <c r="J355" i="2" s="1"/>
  <c r="L355" i="2" s="1"/>
  <c r="I389" i="2"/>
  <c r="J389" i="2" s="1"/>
  <c r="L389" i="2" s="1"/>
  <c r="I492" i="2"/>
  <c r="J492" i="2" s="1"/>
  <c r="L492" i="2" s="1"/>
  <c r="I441" i="2"/>
  <c r="J441" i="2" s="1"/>
  <c r="L441" i="2" s="1"/>
  <c r="I152" i="2"/>
  <c r="J152" i="2" s="1"/>
  <c r="L152" i="2" s="1"/>
  <c r="I253" i="2"/>
  <c r="J253" i="2" s="1"/>
  <c r="L253" i="2" s="1"/>
  <c r="I449" i="2"/>
  <c r="J449" i="2" s="1"/>
  <c r="L449" i="2" s="1"/>
  <c r="I349" i="2"/>
  <c r="J349" i="2" s="1"/>
  <c r="L349" i="2" s="1"/>
  <c r="I364" i="2"/>
  <c r="J364" i="2" s="1"/>
  <c r="L364" i="2" s="1"/>
  <c r="I359" i="2"/>
  <c r="J359" i="2" s="1"/>
  <c r="L359" i="2" s="1"/>
  <c r="I446" i="2"/>
  <c r="J446" i="2" s="1"/>
  <c r="L446" i="2" s="1"/>
  <c r="I275" i="2"/>
  <c r="J275" i="2" s="1"/>
  <c r="L275" i="2" s="1"/>
  <c r="I451" i="2"/>
  <c r="J451" i="2" s="1"/>
  <c r="L451" i="2" s="1"/>
  <c r="I96" i="2"/>
  <c r="J96" i="2" s="1"/>
  <c r="L96" i="2" s="1"/>
  <c r="I233" i="2"/>
  <c r="J233" i="2" s="1"/>
  <c r="L233" i="2" s="1"/>
  <c r="I472" i="2"/>
  <c r="J472" i="2" s="1"/>
  <c r="L472" i="2" s="1"/>
  <c r="I82" i="2"/>
  <c r="J82" i="2" s="1"/>
  <c r="L82" i="2" s="1"/>
  <c r="I304" i="2"/>
  <c r="J304" i="2" s="1"/>
  <c r="L304" i="2" s="1"/>
  <c r="I408" i="2"/>
  <c r="J408" i="2" s="1"/>
  <c r="L408" i="2" s="1"/>
  <c r="I247" i="2"/>
  <c r="J247" i="2" s="1"/>
  <c r="L247" i="2" s="1"/>
  <c r="I215" i="2"/>
  <c r="J215" i="2" s="1"/>
  <c r="L215" i="2" s="1"/>
  <c r="I78" i="2"/>
  <c r="J78" i="2" s="1"/>
  <c r="L78" i="2" s="1"/>
  <c r="I453" i="2"/>
  <c r="J453" i="2" s="1"/>
  <c r="L453" i="2" s="1"/>
  <c r="I201" i="2"/>
  <c r="J201" i="2" s="1"/>
  <c r="L201" i="2" s="1"/>
  <c r="I97" i="2"/>
  <c r="J97" i="2" s="1"/>
  <c r="L97" i="2" s="1"/>
  <c r="I513" i="2"/>
  <c r="J513" i="2" s="1"/>
  <c r="L513" i="2" s="1"/>
  <c r="I92" i="2"/>
  <c r="J92" i="2" s="1"/>
  <c r="L92" i="2" s="1"/>
  <c r="I120" i="2"/>
  <c r="J120" i="2" s="1"/>
  <c r="L120" i="2" s="1"/>
  <c r="I104" i="2"/>
  <c r="J104" i="2" s="1"/>
  <c r="L104" i="2" s="1"/>
  <c r="I252" i="2"/>
  <c r="J252" i="2" s="1"/>
  <c r="L252" i="2" s="1"/>
  <c r="I297" i="2"/>
  <c r="J297" i="2" s="1"/>
  <c r="L297" i="2" s="1"/>
  <c r="I376" i="2"/>
  <c r="J376" i="2" s="1"/>
  <c r="L376" i="2" s="1"/>
  <c r="I88" i="2"/>
  <c r="J88" i="2" s="1"/>
  <c r="L88" i="2" s="1"/>
  <c r="I241" i="2"/>
  <c r="J241" i="2" s="1"/>
  <c r="L241" i="2" s="1"/>
  <c r="I471" i="2"/>
  <c r="J471" i="2" s="1"/>
  <c r="L471" i="2" s="1"/>
  <c r="I283" i="2"/>
  <c r="J283" i="2" s="1"/>
  <c r="L283" i="2" s="1"/>
  <c r="I114" i="2"/>
  <c r="J114" i="2" s="1"/>
  <c r="L114" i="2" s="1"/>
  <c r="I108" i="2"/>
  <c r="J108" i="2" s="1"/>
  <c r="L108" i="2" s="1"/>
  <c r="I335" i="2"/>
  <c r="J335" i="2" s="1"/>
  <c r="L335" i="2" s="1"/>
  <c r="I136" i="2"/>
  <c r="J136" i="2" s="1"/>
  <c r="L136" i="2" s="1"/>
  <c r="J284" i="2"/>
  <c r="L284" i="2" s="1"/>
  <c r="J292" i="2"/>
  <c r="L292" i="2" s="1"/>
  <c r="J467" i="2"/>
  <c r="L467" i="2" s="1"/>
  <c r="J128" i="2"/>
  <c r="L128" i="2" s="1"/>
  <c r="J220" i="2"/>
  <c r="L220" i="2" s="1"/>
  <c r="J188" i="2"/>
  <c r="L188" i="2" s="1"/>
  <c r="J157" i="2"/>
  <c r="L157" i="2" s="1"/>
  <c r="J224" i="2"/>
  <c r="L224" i="2" s="1"/>
  <c r="J160" i="2"/>
  <c r="L160" i="2" s="1"/>
  <c r="J274" i="2"/>
  <c r="L274" i="2" s="1"/>
  <c r="J290" i="2"/>
  <c r="L290" i="2" s="1"/>
  <c r="J483" i="2"/>
  <c r="L483" i="2" s="1"/>
  <c r="J295" i="2"/>
  <c r="L295" i="2" s="1"/>
  <c r="J204" i="2"/>
  <c r="L204" i="2" s="1"/>
  <c r="J271" i="2"/>
  <c r="L271" i="2" s="1"/>
  <c r="J200" i="2"/>
  <c r="L200" i="2" s="1"/>
  <c r="J85" i="2"/>
  <c r="L85" i="2" s="1"/>
  <c r="J438" i="2"/>
  <c r="L438" i="2" s="1"/>
  <c r="J305" i="2"/>
  <c r="L305" i="2" s="1"/>
  <c r="J72" i="2"/>
  <c r="L72" i="2" s="1"/>
  <c r="J516" i="2"/>
  <c r="L516" i="2" s="1"/>
  <c r="J377" i="2"/>
  <c r="L377" i="2" s="1"/>
  <c r="I165" i="2" l="1"/>
  <c r="J165" i="2" s="1"/>
  <c r="L165" i="2" s="1"/>
  <c r="I259" i="2"/>
  <c r="J259" i="2" s="1"/>
  <c r="L259" i="2" s="1"/>
  <c r="I398" i="2"/>
  <c r="J398" i="2" s="1"/>
  <c r="L398" i="2" s="1"/>
  <c r="I497" i="2"/>
  <c r="J497" i="2" s="1"/>
  <c r="L497" i="2" s="1"/>
  <c r="I238" i="2"/>
  <c r="J238" i="2" s="1"/>
  <c r="L238" i="2" s="1"/>
  <c r="I348" i="2"/>
  <c r="J348" i="2" s="1"/>
  <c r="L348" i="2" s="1"/>
  <c r="I512" i="2"/>
  <c r="J512" i="2" s="1"/>
  <c r="L512" i="2" s="1"/>
  <c r="I300" i="2"/>
  <c r="J300" i="2" s="1"/>
  <c r="L300" i="2" s="1"/>
  <c r="I262" i="2"/>
  <c r="J262" i="2" s="1"/>
  <c r="L262" i="2" s="1"/>
  <c r="I312" i="2"/>
  <c r="J312" i="2" s="1"/>
  <c r="L312" i="2" s="1"/>
  <c r="I73" i="2"/>
  <c r="J73" i="2" s="1"/>
  <c r="L73" i="2" s="1"/>
  <c r="I177" i="2"/>
  <c r="J177" i="2" s="1"/>
  <c r="L177" i="2" s="1"/>
  <c r="I459" i="2"/>
  <c r="J459" i="2" s="1"/>
  <c r="L459" i="2" s="1"/>
  <c r="I196" i="2"/>
  <c r="J196" i="2" s="1"/>
  <c r="L196" i="2" s="1"/>
  <c r="I126" i="2"/>
  <c r="J126" i="2" s="1"/>
  <c r="L126" i="2" s="1"/>
  <c r="I341" i="2"/>
  <c r="J341" i="2" s="1"/>
  <c r="L341" i="2" s="1"/>
  <c r="I418" i="2"/>
  <c r="J418" i="2" s="1"/>
  <c r="L418" i="2" s="1"/>
  <c r="I101" i="2"/>
  <c r="J101" i="2" s="1"/>
  <c r="L101" i="2" s="1"/>
  <c r="I452" i="2"/>
  <c r="J452" i="2" s="1"/>
  <c r="L452" i="2" s="1"/>
  <c r="I399" i="2"/>
  <c r="J399" i="2" s="1"/>
  <c r="L399" i="2" s="1"/>
  <c r="I356" i="2"/>
  <c r="J356" i="2" s="1"/>
  <c r="L356" i="2" s="1"/>
  <c r="I123" i="2"/>
  <c r="J123" i="2" s="1"/>
  <c r="L123" i="2" s="1"/>
  <c r="I334" i="2"/>
  <c r="J334" i="2" s="1"/>
  <c r="L334" i="2" s="1"/>
  <c r="I477" i="2"/>
  <c r="J477" i="2" s="1"/>
  <c r="L477" i="2" s="1"/>
  <c r="I454" i="2"/>
  <c r="J454" i="2" s="1"/>
  <c r="L454" i="2" s="1"/>
  <c r="I75" i="2"/>
  <c r="J75" i="2" s="1"/>
  <c r="L75" i="2" s="1"/>
  <c r="I372" i="2"/>
  <c r="J372" i="2" s="1"/>
  <c r="L372" i="2" s="1"/>
  <c r="I443" i="2"/>
  <c r="J443" i="2" s="1"/>
  <c r="L443" i="2" s="1"/>
  <c r="I153" i="2"/>
  <c r="J153" i="2" s="1"/>
  <c r="L153" i="2" s="1"/>
  <c r="I133" i="2"/>
  <c r="J133" i="2" s="1"/>
  <c r="L133" i="2" s="1"/>
  <c r="I298" i="2"/>
  <c r="J298" i="2" s="1"/>
  <c r="L298" i="2" s="1"/>
  <c r="I501" i="2"/>
  <c r="J501" i="2" s="1"/>
  <c r="L501" i="2" s="1"/>
  <c r="I514" i="2"/>
  <c r="J514" i="2" s="1"/>
  <c r="L514" i="2" s="1"/>
  <c r="I504" i="2"/>
  <c r="J504" i="2" s="1"/>
  <c r="L504" i="2" s="1"/>
  <c r="I450" i="2"/>
  <c r="J450" i="2" s="1"/>
  <c r="L450" i="2" s="1"/>
  <c r="I270" i="2"/>
  <c r="J270" i="2" s="1"/>
  <c r="L270" i="2" s="1"/>
  <c r="I331" i="2"/>
  <c r="J331" i="2" s="1"/>
  <c r="L331" i="2" s="1"/>
  <c r="I164" i="2"/>
  <c r="J164" i="2" s="1"/>
  <c r="L164" i="2" s="1"/>
  <c r="I132" i="2"/>
  <c r="J132" i="2" s="1"/>
  <c r="L132" i="2" s="1"/>
  <c r="I89" i="2"/>
  <c r="J89" i="2" s="1"/>
  <c r="L89" i="2" s="1"/>
  <c r="I476" i="2"/>
  <c r="J476" i="2" s="1"/>
  <c r="L476" i="2" s="1"/>
  <c r="I306" i="2"/>
  <c r="J306" i="2" s="1"/>
  <c r="L306" i="2" s="1"/>
  <c r="I409" i="2"/>
  <c r="J409" i="2" s="1"/>
  <c r="L409" i="2" s="1"/>
  <c r="I507" i="2"/>
  <c r="J507" i="2" s="1"/>
  <c r="L507" i="2" s="1"/>
  <c r="I329" i="2"/>
  <c r="J329" i="2" s="1"/>
  <c r="L329" i="2" s="1"/>
  <c r="I183" i="2"/>
  <c r="J183" i="2" s="1"/>
  <c r="L183" i="2" s="1"/>
  <c r="I495" i="2"/>
  <c r="J495" i="2" s="1"/>
  <c r="L495" i="2" s="1"/>
  <c r="I144" i="2"/>
  <c r="J144" i="2" s="1"/>
  <c r="L144" i="2" s="1"/>
  <c r="I397" i="2"/>
  <c r="J397" i="2" s="1"/>
  <c r="L397" i="2" s="1"/>
  <c r="I116" i="2"/>
  <c r="J116" i="2" s="1"/>
  <c r="L116" i="2" s="1"/>
  <c r="I325" i="2"/>
  <c r="J325" i="2" s="1"/>
  <c r="L325" i="2" s="1"/>
  <c r="I481" i="2"/>
  <c r="J481" i="2" s="1"/>
  <c r="L481" i="2" s="1"/>
  <c r="I257" i="2"/>
  <c r="J257" i="2" s="1"/>
  <c r="L257" i="2" s="1"/>
  <c r="I302" i="2"/>
  <c r="J302" i="2" s="1"/>
  <c r="L302" i="2" s="1"/>
  <c r="I487" i="2"/>
  <c r="J487" i="2" s="1"/>
  <c r="L487" i="2" s="1"/>
  <c r="I416" i="2"/>
  <c r="J416" i="2" s="1"/>
  <c r="L416" i="2" s="1"/>
  <c r="I457" i="2"/>
  <c r="J457" i="2" s="1"/>
  <c r="L457" i="2" s="1"/>
  <c r="I479" i="2"/>
  <c r="J479" i="2" s="1"/>
  <c r="L479" i="2" s="1"/>
  <c r="I314" i="2"/>
  <c r="J314" i="2" s="1"/>
  <c r="L314" i="2" s="1"/>
  <c r="I342" i="2"/>
  <c r="J342" i="2" s="1"/>
  <c r="L342" i="2" s="1"/>
  <c r="I307" i="2"/>
  <c r="J307" i="2" s="1"/>
  <c r="L307" i="2" s="1"/>
  <c r="I339" i="2"/>
  <c r="J339" i="2" s="1"/>
  <c r="L339" i="2" s="1"/>
  <c r="I469" i="2"/>
  <c r="J469" i="2" s="1"/>
  <c r="L469" i="2" s="1"/>
  <c r="I510" i="2"/>
  <c r="J510" i="2" s="1"/>
  <c r="L510" i="2" s="1"/>
  <c r="I505" i="2"/>
  <c r="J505" i="2" s="1"/>
  <c r="L505" i="2" s="1"/>
  <c r="I490" i="2"/>
  <c r="J490" i="2" s="1"/>
  <c r="L490" i="2" s="1"/>
  <c r="I509" i="2"/>
  <c r="J509" i="2" s="1"/>
  <c r="L509" i="2" s="1"/>
  <c r="I462" i="2"/>
  <c r="J462" i="2" s="1"/>
  <c r="L462" i="2" s="1"/>
  <c r="I406" i="2"/>
  <c r="J406" i="2" s="1"/>
  <c r="L406" i="2" s="1"/>
  <c r="I161" i="2"/>
  <c r="J161" i="2" s="1"/>
  <c r="L161" i="2" s="1"/>
  <c r="I380" i="2"/>
  <c r="J380" i="2" s="1"/>
  <c r="L380" i="2" s="1"/>
  <c r="I455" i="2"/>
  <c r="J455" i="2" s="1"/>
  <c r="L455" i="2" s="1"/>
  <c r="I118" i="2"/>
  <c r="J118" i="2" s="1"/>
  <c r="L118" i="2" s="1"/>
  <c r="I313" i="2"/>
  <c r="J313" i="2" s="1"/>
  <c r="L313" i="2" s="1"/>
  <c r="I243" i="2"/>
  <c r="J243" i="2" s="1"/>
  <c r="L243" i="2" s="1"/>
  <c r="I211" i="2"/>
  <c r="J211" i="2" s="1"/>
  <c r="L211" i="2" s="1"/>
  <c r="I212" i="2"/>
  <c r="J212" i="2" s="1"/>
  <c r="L212" i="2" s="1"/>
  <c r="I365" i="2"/>
  <c r="J365" i="2" s="1"/>
  <c r="L365" i="2" s="1"/>
  <c r="I385" i="2"/>
  <c r="J385" i="2" s="1"/>
  <c r="L385" i="2" s="1"/>
  <c r="I80" i="2"/>
  <c r="J80" i="2" s="1"/>
  <c r="L80" i="2" s="1"/>
  <c r="I354" i="2"/>
  <c r="J354" i="2" s="1"/>
  <c r="L354" i="2" s="1"/>
  <c r="I350" i="2"/>
  <c r="J350" i="2" s="1"/>
  <c r="L350" i="2" s="1"/>
  <c r="I434" i="2"/>
  <c r="J434" i="2" s="1"/>
  <c r="L434" i="2" s="1"/>
  <c r="I326" i="2"/>
  <c r="J326" i="2" s="1"/>
  <c r="L326" i="2" s="1"/>
  <c r="I371" i="2"/>
  <c r="J371" i="2" s="1"/>
  <c r="L371" i="2" s="1"/>
  <c r="I358" i="2"/>
  <c r="J358" i="2" s="1"/>
  <c r="L358" i="2" s="1"/>
  <c r="I494" i="2"/>
  <c r="J494" i="2" s="1"/>
  <c r="L494" i="2" s="1"/>
  <c r="I485" i="2"/>
  <c r="J485" i="2" s="1"/>
  <c r="L485" i="2" s="1"/>
  <c r="I52" i="2"/>
  <c r="J52" i="2" s="1"/>
  <c r="L52" i="2" s="1"/>
  <c r="I263" i="2"/>
  <c r="J263" i="2" s="1"/>
  <c r="L263" i="2" s="1"/>
  <c r="I208" i="2"/>
  <c r="J208" i="2" s="1"/>
  <c r="L208" i="2" s="1"/>
  <c r="I192" i="2"/>
  <c r="J192" i="2" s="1"/>
  <c r="L192" i="2" s="1"/>
  <c r="I308" i="2"/>
  <c r="J308" i="2" s="1"/>
  <c r="L308" i="2" s="1"/>
  <c r="I93" i="2"/>
  <c r="J93" i="2" s="1"/>
  <c r="L93" i="2" s="1"/>
  <c r="I436" i="2"/>
  <c r="J436" i="2" s="1"/>
  <c r="L436" i="2" s="1"/>
  <c r="I484" i="2"/>
  <c r="J484" i="2" s="1"/>
  <c r="L484" i="2" s="1"/>
  <c r="I194" i="2"/>
  <c r="J194" i="2" s="1"/>
  <c r="L194" i="2" s="1"/>
  <c r="I383" i="2"/>
  <c r="J383" i="2" s="1"/>
  <c r="L383" i="2" s="1"/>
  <c r="I427" i="2"/>
  <c r="J427" i="2" s="1"/>
  <c r="L427" i="2" s="1"/>
  <c r="I95" i="2"/>
  <c r="J95" i="2" s="1"/>
  <c r="L95" i="2" s="1"/>
  <c r="I465" i="2"/>
  <c r="J465" i="2" s="1"/>
  <c r="L465" i="2" s="1"/>
  <c r="I248" i="2"/>
  <c r="J248" i="2" s="1"/>
  <c r="L248" i="2" s="1"/>
  <c r="I216" i="2"/>
  <c r="J216" i="2" s="1"/>
  <c r="L216" i="2" s="1"/>
  <c r="I184" i="2"/>
  <c r="J184" i="2" s="1"/>
  <c r="L184" i="2" s="1"/>
  <c r="I185" i="2"/>
  <c r="J185" i="2" s="1"/>
  <c r="L185" i="2" s="1"/>
  <c r="I415" i="2"/>
  <c r="J415" i="2" s="1"/>
  <c r="L415" i="2" s="1"/>
  <c r="I360" i="2"/>
  <c r="J360" i="2" s="1"/>
  <c r="L360" i="2" s="1"/>
  <c r="I414" i="2"/>
  <c r="J414" i="2" s="1"/>
  <c r="L414" i="2" s="1"/>
  <c r="I268" i="2"/>
  <c r="J268" i="2" s="1"/>
  <c r="L268" i="2" s="1"/>
  <c r="I515" i="2"/>
  <c r="J515" i="2" s="1"/>
  <c r="L515" i="2" s="1"/>
  <c r="I401" i="2"/>
  <c r="J401" i="2" s="1"/>
  <c r="L401" i="2" s="1"/>
  <c r="I322" i="2"/>
  <c r="J322" i="2" s="1"/>
  <c r="L322" i="2" s="1"/>
  <c r="I267" i="2"/>
  <c r="J267" i="2" s="1"/>
  <c r="L267" i="2" s="1"/>
  <c r="I499" i="2"/>
  <c r="J499" i="2" s="1"/>
  <c r="L499" i="2" s="1"/>
  <c r="I87" i="2"/>
  <c r="J87" i="2" s="1"/>
  <c r="L87" i="2" s="1"/>
  <c r="I103" i="2"/>
  <c r="J103" i="2" s="1"/>
  <c r="L103" i="2" s="1"/>
  <c r="I111" i="2"/>
  <c r="J111" i="2" s="1"/>
  <c r="L111" i="2" s="1"/>
  <c r="I127" i="2"/>
  <c r="J127" i="2" s="1"/>
  <c r="L127" i="2" s="1"/>
  <c r="I167" i="2"/>
  <c r="J167" i="2" s="1"/>
  <c r="L167" i="2" s="1"/>
  <c r="I175" i="2"/>
  <c r="J175" i="2" s="1"/>
  <c r="L175" i="2" s="1"/>
  <c r="I412" i="2"/>
  <c r="J412" i="2" s="1"/>
  <c r="L412" i="2" s="1"/>
  <c r="I433" i="2"/>
  <c r="J433" i="2" s="1"/>
  <c r="L433" i="2" s="1"/>
  <c r="I362" i="2"/>
  <c r="J362" i="2" s="1"/>
  <c r="L362" i="2" s="1"/>
  <c r="I296" i="2"/>
  <c r="J296" i="2" s="1"/>
  <c r="L296" i="2" s="1"/>
  <c r="I400" i="2"/>
  <c r="J400" i="2" s="1"/>
  <c r="L400" i="2" s="1"/>
  <c r="I368" i="2"/>
  <c r="J368" i="2" s="1"/>
  <c r="L368" i="2" s="1"/>
  <c r="I135" i="2"/>
  <c r="J135" i="2" s="1"/>
  <c r="L135" i="2" s="1"/>
  <c r="I413" i="2"/>
  <c r="J413" i="2" s="1"/>
  <c r="L413" i="2" s="1"/>
  <c r="I94" i="2"/>
  <c r="J94" i="2" s="1"/>
  <c r="L94" i="2" s="1"/>
  <c r="I475" i="2"/>
  <c r="J475" i="2" s="1"/>
  <c r="L475" i="2" s="1"/>
  <c r="I265" i="2"/>
  <c r="J265" i="2" s="1"/>
  <c r="L265" i="2" s="1"/>
  <c r="I231" i="2"/>
  <c r="J231" i="2" s="1"/>
  <c r="L231" i="2" s="1"/>
  <c r="I191" i="2"/>
  <c r="J191" i="2" s="1"/>
  <c r="L191" i="2" s="1"/>
  <c r="I151" i="2"/>
  <c r="J151" i="2" s="1"/>
  <c r="L151" i="2" s="1"/>
  <c r="I285" i="2"/>
  <c r="J285" i="2" s="1"/>
  <c r="L285" i="2" s="1"/>
  <c r="I119" i="2"/>
  <c r="J119" i="2" s="1"/>
  <c r="L119" i="2" s="1"/>
  <c r="I83" i="2"/>
  <c r="J83" i="2" s="1"/>
  <c r="L83" i="2" s="1"/>
  <c r="I59" i="2"/>
  <c r="J59" i="2" s="1"/>
  <c r="L59" i="2" s="1"/>
  <c r="I256" i="2"/>
  <c r="J256" i="2" s="1"/>
  <c r="L256" i="2" s="1"/>
  <c r="I246" i="2"/>
  <c r="J246" i="2" s="1"/>
  <c r="L246" i="2" s="1"/>
  <c r="I236" i="2"/>
  <c r="J236" i="2" s="1"/>
  <c r="L236" i="2" s="1"/>
  <c r="I228" i="2"/>
  <c r="J228" i="2" s="1"/>
  <c r="L228" i="2" s="1"/>
  <c r="I206" i="2"/>
  <c r="J206" i="2" s="1"/>
  <c r="L206" i="2" s="1"/>
  <c r="I176" i="2"/>
  <c r="J176" i="2" s="1"/>
  <c r="L176" i="2" s="1"/>
  <c r="I168" i="2"/>
  <c r="J168" i="2" s="1"/>
  <c r="L168" i="2" s="1"/>
  <c r="I293" i="2"/>
  <c r="J293" i="2" s="1"/>
  <c r="L293" i="2" s="1"/>
  <c r="I84" i="2"/>
  <c r="J84" i="2" s="1"/>
  <c r="L84" i="2" s="1"/>
  <c r="I289" i="2"/>
  <c r="J289" i="2" s="1"/>
  <c r="L289" i="2" s="1"/>
  <c r="I66" i="2"/>
  <c r="J66" i="2" s="1"/>
  <c r="L66" i="2" s="1"/>
  <c r="I99" i="2"/>
  <c r="J99" i="2" s="1"/>
  <c r="L99" i="2" s="1"/>
  <c r="I115" i="2"/>
  <c r="J115" i="2" s="1"/>
  <c r="L115" i="2" s="1"/>
  <c r="I147" i="2"/>
  <c r="J147" i="2" s="1"/>
  <c r="L147" i="2" s="1"/>
  <c r="I171" i="2"/>
  <c r="J171" i="2" s="1"/>
  <c r="L171" i="2" s="1"/>
  <c r="I179" i="2"/>
  <c r="J179" i="2" s="1"/>
  <c r="L179" i="2" s="1"/>
  <c r="I266" i="2"/>
  <c r="J266" i="2" s="1"/>
  <c r="L266" i="2" s="1"/>
  <c r="I278" i="2"/>
  <c r="J278" i="2" s="1"/>
  <c r="L278" i="2" s="1"/>
  <c r="I280" i="2"/>
  <c r="J280" i="2" s="1"/>
  <c r="L280" i="2" s="1"/>
  <c r="I503" i="2"/>
  <c r="J503" i="2" s="1"/>
  <c r="L503" i="2" s="1"/>
  <c r="I369" i="2"/>
  <c r="J369" i="2" s="1"/>
  <c r="L369" i="2" s="1"/>
  <c r="I234" i="2"/>
  <c r="J234" i="2" s="1"/>
  <c r="L234" i="2" s="1"/>
  <c r="I214" i="2"/>
  <c r="J214" i="2" s="1"/>
  <c r="L214" i="2" s="1"/>
  <c r="I174" i="2"/>
  <c r="J174" i="2" s="1"/>
  <c r="L174" i="2" s="1"/>
  <c r="I405" i="2"/>
  <c r="J405" i="2" s="1"/>
  <c r="L405" i="2" s="1"/>
  <c r="I67" i="2"/>
  <c r="J67" i="2" s="1"/>
  <c r="L67" i="2" s="1"/>
  <c r="I491" i="2"/>
  <c r="J491" i="2" s="1"/>
  <c r="L491" i="2" s="1"/>
  <c r="I235" i="2"/>
  <c r="J235" i="2" s="1"/>
  <c r="L235" i="2" s="1"/>
  <c r="I203" i="2"/>
  <c r="J203" i="2" s="1"/>
  <c r="L203" i="2" s="1"/>
  <c r="I195" i="2"/>
  <c r="J195" i="2" s="1"/>
  <c r="L195" i="2" s="1"/>
  <c r="I187" i="2"/>
  <c r="J187" i="2" s="1"/>
  <c r="L187" i="2" s="1"/>
  <c r="I163" i="2"/>
  <c r="J163" i="2" s="1"/>
  <c r="L163" i="2" s="1"/>
  <c r="I155" i="2"/>
  <c r="J155" i="2" s="1"/>
  <c r="L155" i="2" s="1"/>
  <c r="I79" i="2"/>
  <c r="J79" i="2" s="1"/>
  <c r="L79" i="2" s="1"/>
  <c r="I55" i="2"/>
  <c r="J55" i="2" s="1"/>
  <c r="L55" i="2" s="1"/>
  <c r="I240" i="2"/>
  <c r="J240" i="2" s="1"/>
  <c r="L240" i="2" s="1"/>
  <c r="I232" i="2"/>
  <c r="J232" i="2" s="1"/>
  <c r="L232" i="2" s="1"/>
  <c r="I202" i="2"/>
  <c r="J202" i="2" s="1"/>
  <c r="L202" i="2" s="1"/>
  <c r="I182" i="2"/>
  <c r="J182" i="2" s="1"/>
  <c r="L182" i="2" s="1"/>
  <c r="I172" i="2"/>
  <c r="J172" i="2" s="1"/>
  <c r="L172" i="2" s="1"/>
  <c r="I447" i="2"/>
  <c r="J447" i="2" s="1"/>
  <c r="L447" i="2" s="1"/>
  <c r="I431" i="2"/>
  <c r="J431" i="2" s="1"/>
  <c r="L431" i="2" s="1"/>
  <c r="I112" i="2"/>
  <c r="J112" i="2" s="1"/>
  <c r="L112" i="2" s="1"/>
  <c r="I74" i="2"/>
  <c r="J74" i="2" s="1"/>
  <c r="L74" i="2" s="1"/>
  <c r="L518" i="2" l="1"/>
  <c r="L519" i="2" s="1"/>
  <c r="D34" i="2" s="1"/>
  <c r="D37" i="2" s="1"/>
  <c r="D36" i="2" l="1"/>
  <c r="C43" i="2" s="1"/>
  <c r="D35" i="2"/>
  <c r="B44" i="2" s="1"/>
  <c r="A45" i="2"/>
  <c r="A44" i="2"/>
  <c r="D38" i="2"/>
  <c r="D43" i="2"/>
  <c r="D44" i="2"/>
  <c r="C44" i="2" l="1"/>
  <c r="B43" i="2"/>
</calcChain>
</file>

<file path=xl/sharedStrings.xml><?xml version="1.0" encoding="utf-8"?>
<sst xmlns="http://schemas.openxmlformats.org/spreadsheetml/2006/main" count="99" uniqueCount="79">
  <si>
    <t>Disease</t>
  </si>
  <si>
    <t>No Disease</t>
  </si>
  <si>
    <t>Treated</t>
  </si>
  <si>
    <t>Not Treated</t>
  </si>
  <si>
    <t>tp</t>
  </si>
  <si>
    <t>fn</t>
  </si>
  <si>
    <t>fp</t>
  </si>
  <si>
    <t>tn</t>
  </si>
  <si>
    <t>Effectiveness</t>
  </si>
  <si>
    <t>Cost</t>
  </si>
  <si>
    <t>Lambda</t>
  </si>
  <si>
    <t>NB Treat</t>
  </si>
  <si>
    <t>NB No Treat</t>
  </si>
  <si>
    <t>Lambda Start</t>
  </si>
  <si>
    <t>Lambda Inc.</t>
  </si>
  <si>
    <t>Sensitivity</t>
  </si>
  <si>
    <t>Specificity</t>
  </si>
  <si>
    <t>Mean</t>
  </si>
  <si>
    <t>Variance</t>
  </si>
  <si>
    <t>NB Test</t>
  </si>
  <si>
    <r>
      <t xml:space="preserve">NB </t>
    </r>
    <r>
      <rPr>
        <i/>
        <sz val="11"/>
        <color theme="1"/>
        <rFont val="Calibri"/>
        <family val="2"/>
        <scheme val="minor"/>
      </rPr>
      <t>tp</t>
    </r>
  </si>
  <si>
    <r>
      <t xml:space="preserve">NB </t>
    </r>
    <r>
      <rPr>
        <i/>
        <sz val="11"/>
        <color theme="1"/>
        <rFont val="Calibri"/>
        <family val="2"/>
        <scheme val="minor"/>
      </rPr>
      <t>fn</t>
    </r>
  </si>
  <si>
    <r>
      <t>NB</t>
    </r>
    <r>
      <rPr>
        <i/>
        <sz val="11"/>
        <color theme="1"/>
        <rFont val="Calibri"/>
        <family val="2"/>
        <scheme val="minor"/>
      </rPr>
      <t xml:space="preserve"> tn</t>
    </r>
  </si>
  <si>
    <r>
      <t xml:space="preserve">NB </t>
    </r>
    <r>
      <rPr>
        <i/>
        <sz val="11"/>
        <color theme="1"/>
        <rFont val="Calibri"/>
        <family val="2"/>
        <scheme val="minor"/>
      </rPr>
      <t>fp</t>
    </r>
  </si>
  <si>
    <t>INB</t>
  </si>
  <si>
    <t>v0</t>
  </si>
  <si>
    <t>mu0</t>
  </si>
  <si>
    <t>n1,4</t>
  </si>
  <si>
    <t>n1,4 Start</t>
  </si>
  <si>
    <t>v z-hat</t>
  </si>
  <si>
    <t>I1</t>
  </si>
  <si>
    <t>I2</t>
  </si>
  <si>
    <t>I3</t>
  </si>
  <si>
    <t>EOLpp1</t>
  </si>
  <si>
    <t>EVSI</t>
  </si>
  <si>
    <t>TC</t>
  </si>
  <si>
    <t>ENG</t>
  </si>
  <si>
    <t>v</t>
  </si>
  <si>
    <r>
      <rPr>
        <i/>
        <sz val="10"/>
        <rFont val="Arial"/>
        <family val="2"/>
      </rPr>
      <t>n</t>
    </r>
    <r>
      <rPr>
        <sz val="10"/>
        <rFont val="Arial"/>
        <family val="2"/>
      </rPr>
      <t>* =</t>
    </r>
  </si>
  <si>
    <r>
      <t>EVSI(</t>
    </r>
    <r>
      <rPr>
        <i/>
        <sz val="10"/>
        <rFont val="Arial"/>
        <family val="2"/>
      </rPr>
      <t>n</t>
    </r>
    <r>
      <rPr>
        <sz val="10"/>
        <rFont val="Arial"/>
        <family val="2"/>
      </rPr>
      <t>*) =</t>
    </r>
  </si>
  <si>
    <r>
      <t>Total Cost(</t>
    </r>
    <r>
      <rPr>
        <i/>
        <sz val="10"/>
        <rFont val="Arial"/>
        <family val="2"/>
      </rPr>
      <t>n</t>
    </r>
    <r>
      <rPr>
        <sz val="10"/>
        <rFont val="Arial"/>
        <family val="2"/>
      </rPr>
      <t>*) =</t>
    </r>
  </si>
  <si>
    <r>
      <t>ENG(</t>
    </r>
    <r>
      <rPr>
        <i/>
        <sz val="10"/>
        <rFont val="Arial"/>
        <family val="2"/>
      </rPr>
      <t>n</t>
    </r>
    <r>
      <rPr>
        <sz val="10"/>
        <rFont val="Arial"/>
        <family val="2"/>
      </rPr>
      <t>*) =</t>
    </r>
  </si>
  <si>
    <t>n1,4 Inc.</t>
  </si>
  <si>
    <t>b1,test</t>
  </si>
  <si>
    <t>b2,test</t>
  </si>
  <si>
    <t>b3,test</t>
  </si>
  <si>
    <t>b4,test</t>
  </si>
  <si>
    <t>p1</t>
  </si>
  <si>
    <t>p2</t>
  </si>
  <si>
    <t>p3</t>
  </si>
  <si>
    <t>p4</t>
  </si>
  <si>
    <t>Denominator</t>
  </si>
  <si>
    <t>Sum of Alphas</t>
  </si>
  <si>
    <t>Variance-Covariance</t>
  </si>
  <si>
    <t>Factor v z-hat</t>
  </si>
  <si>
    <t>Factor v</t>
  </si>
  <si>
    <t>Const. ForVar.</t>
  </si>
  <si>
    <t>n1,4 End</t>
  </si>
  <si>
    <t>EOLpp0</t>
  </si>
  <si>
    <t>alpha1</t>
  </si>
  <si>
    <t>alpha2</t>
  </si>
  <si>
    <t>alpha3</t>
  </si>
  <si>
    <t>alpha4</t>
  </si>
  <si>
    <t>Cost of Test</t>
  </si>
  <si>
    <t>Total Popluation (N)</t>
  </si>
  <si>
    <t>Fixed Cost (Cf)</t>
  </si>
  <si>
    <t>Variable Cost (Cv)</t>
  </si>
  <si>
    <t>Lambda Specific</t>
  </si>
  <si>
    <t>Lambda End</t>
  </si>
  <si>
    <t>Prop. of Cases</t>
  </si>
  <si>
    <t>INB = NBtest - NBno treat</t>
  </si>
  <si>
    <t>Prior Study is Cross-sectional</t>
  </si>
  <si>
    <t>New Study is Cross-sectional</t>
  </si>
  <si>
    <t>EOLpp1(n*)=</t>
  </si>
  <si>
    <t>Prevalence Unknown</t>
  </si>
  <si>
    <t>LL INB</t>
  </si>
  <si>
    <t>UL INB</t>
  </si>
  <si>
    <t>Confidence</t>
  </si>
  <si>
    <t>Only change data in cells that are highlighted in yellow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</si>
</sst>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000"/>
    <numFmt numFmtId="166" formatCode="#,##0.000"/>
  </numFmts>
  <fonts count="6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name val="Arial"/>
      <family val="2"/>
    </font>
    <font>
      <i/>
      <sz val="10"/>
      <name val="Arial"/>
      <family val="2"/>
    </font>
    <font>
      <sz val="11"/>
      <color theme="5" tint="-0.499984740745262"/>
      <name val="Calibri"/>
      <family val="2"/>
      <scheme val="minor"/>
    </font>
    <font>
      <b/>
      <sz val="18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2" borderId="0" xfId="0" applyFill="1" applyAlignment="1">
      <alignment horizontal="center"/>
    </xf>
    <xf numFmtId="0" fontId="0" fillId="2" borderId="0" xfId="0" applyFill="1"/>
    <xf numFmtId="3" fontId="0" fillId="0" borderId="0" xfId="0" applyNumberFormat="1"/>
    <xf numFmtId="3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0" xfId="0" applyNumberFormat="1"/>
    <xf numFmtId="0" fontId="0" fillId="3" borderId="0" xfId="0" applyFill="1"/>
    <xf numFmtId="3" fontId="0" fillId="3" borderId="0" xfId="0" applyNumberFormat="1" applyFill="1"/>
    <xf numFmtId="164" fontId="0" fillId="3" borderId="0" xfId="0" applyNumberFormat="1" applyFill="1"/>
    <xf numFmtId="3" fontId="0" fillId="2" borderId="0" xfId="0" applyNumberFormat="1" applyFill="1"/>
    <xf numFmtId="0" fontId="0" fillId="0" borderId="0" xfId="0" applyFill="1"/>
    <xf numFmtId="165" fontId="0" fillId="0" borderId="0" xfId="0" applyNumberFormat="1" applyAlignment="1">
      <alignment horizontal="center"/>
    </xf>
    <xf numFmtId="165" fontId="0" fillId="0" borderId="0" xfId="0" applyNumberFormat="1"/>
    <xf numFmtId="3" fontId="0" fillId="0" borderId="0" xfId="0" applyNumberFormat="1" applyFill="1"/>
    <xf numFmtId="165" fontId="0" fillId="0" borderId="0" xfId="0" applyNumberFormat="1" applyFill="1"/>
    <xf numFmtId="164" fontId="0" fillId="0" borderId="0" xfId="0" applyNumberFormat="1" applyFill="1"/>
    <xf numFmtId="4" fontId="0" fillId="0" borderId="0" xfId="0" applyNumberFormat="1" applyFill="1"/>
    <xf numFmtId="166" fontId="0" fillId="0" borderId="0" xfId="0" applyNumberFormat="1" applyFill="1"/>
    <xf numFmtId="165" fontId="0" fillId="3" borderId="0" xfId="0" applyNumberFormat="1" applyFill="1"/>
    <xf numFmtId="0" fontId="2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66" fontId="0" fillId="0" borderId="0" xfId="0" applyNumberFormat="1"/>
    <xf numFmtId="2" fontId="0" fillId="0" borderId="0" xfId="0" applyNumberFormat="1"/>
    <xf numFmtId="0" fontId="0" fillId="0" borderId="0" xfId="0" applyAlignment="1">
      <alignment horizontal="center"/>
    </xf>
    <xf numFmtId="0" fontId="2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9759229534510514E-2"/>
          <c:y val="5.8295964125560554E-2"/>
          <c:w val="0.90208667736757664"/>
          <c:h val="0.84080717488789269"/>
        </c:manualLayout>
      </c:layout>
      <c:scatterChart>
        <c:scatterStyle val="smoothMarker"/>
        <c:varyColors val="0"/>
        <c:ser>
          <c:idx val="0"/>
          <c:order val="0"/>
          <c:tx>
            <c:v>INB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'INB Plot'!$A$35:$A$234</c:f>
              <c:numCache>
                <c:formatCode>General</c:formatCode>
                <c:ptCount val="200"/>
                <c:pt idx="0">
                  <c:v>10000</c:v>
                </c:pt>
                <c:pt idx="1">
                  <c:v>15000</c:v>
                </c:pt>
                <c:pt idx="2">
                  <c:v>20000</c:v>
                </c:pt>
                <c:pt idx="3">
                  <c:v>25000</c:v>
                </c:pt>
                <c:pt idx="4">
                  <c:v>30000</c:v>
                </c:pt>
                <c:pt idx="5">
                  <c:v>35000</c:v>
                </c:pt>
                <c:pt idx="6">
                  <c:v>40000</c:v>
                </c:pt>
                <c:pt idx="7">
                  <c:v>45000</c:v>
                </c:pt>
                <c:pt idx="8">
                  <c:v>50000</c:v>
                </c:pt>
                <c:pt idx="9">
                  <c:v>55000</c:v>
                </c:pt>
                <c:pt idx="10">
                  <c:v>60000</c:v>
                </c:pt>
                <c:pt idx="11">
                  <c:v>65000</c:v>
                </c:pt>
                <c:pt idx="12">
                  <c:v>70000</c:v>
                </c:pt>
                <c:pt idx="13">
                  <c:v>75000</c:v>
                </c:pt>
                <c:pt idx="14">
                  <c:v>80000</c:v>
                </c:pt>
                <c:pt idx="15">
                  <c:v>85000</c:v>
                </c:pt>
                <c:pt idx="16">
                  <c:v>90000</c:v>
                </c:pt>
                <c:pt idx="17">
                  <c:v>95000</c:v>
                </c:pt>
                <c:pt idx="18">
                  <c:v>100000</c:v>
                </c:pt>
                <c:pt idx="19">
                  <c:v>105000</c:v>
                </c:pt>
                <c:pt idx="20">
                  <c:v>110000</c:v>
                </c:pt>
                <c:pt idx="21">
                  <c:v>115000</c:v>
                </c:pt>
                <c:pt idx="22">
                  <c:v>120000</c:v>
                </c:pt>
                <c:pt idx="23">
                  <c:v>125000</c:v>
                </c:pt>
                <c:pt idx="24">
                  <c:v>130000</c:v>
                </c:pt>
                <c:pt idx="25">
                  <c:v>135000</c:v>
                </c:pt>
                <c:pt idx="26">
                  <c:v>140000</c:v>
                </c:pt>
                <c:pt idx="27">
                  <c:v>145000</c:v>
                </c:pt>
                <c:pt idx="28">
                  <c:v>150000</c:v>
                </c:pt>
                <c:pt idx="29">
                  <c:v>155000</c:v>
                </c:pt>
                <c:pt idx="30">
                  <c:v>160000</c:v>
                </c:pt>
                <c:pt idx="31">
                  <c:v>165000</c:v>
                </c:pt>
                <c:pt idx="32">
                  <c:v>170000</c:v>
                </c:pt>
                <c:pt idx="33">
                  <c:v>175000</c:v>
                </c:pt>
                <c:pt idx="34">
                  <c:v>180000</c:v>
                </c:pt>
                <c:pt idx="35">
                  <c:v>185000</c:v>
                </c:pt>
                <c:pt idx="36">
                  <c:v>190000</c:v>
                </c:pt>
                <c:pt idx="37">
                  <c:v>195000</c:v>
                </c:pt>
                <c:pt idx="38">
                  <c:v>200000</c:v>
                </c:pt>
                <c:pt idx="39">
                  <c:v>205000</c:v>
                </c:pt>
                <c:pt idx="40">
                  <c:v>210000</c:v>
                </c:pt>
                <c:pt idx="41">
                  <c:v>215000</c:v>
                </c:pt>
                <c:pt idx="42">
                  <c:v>220000</c:v>
                </c:pt>
                <c:pt idx="43">
                  <c:v>225000</c:v>
                </c:pt>
                <c:pt idx="44">
                  <c:v>230000</c:v>
                </c:pt>
                <c:pt idx="45">
                  <c:v>235000</c:v>
                </c:pt>
                <c:pt idx="46">
                  <c:v>240000</c:v>
                </c:pt>
                <c:pt idx="47">
                  <c:v>245000</c:v>
                </c:pt>
                <c:pt idx="48">
                  <c:v>250000</c:v>
                </c:pt>
                <c:pt idx="49">
                  <c:v>255000</c:v>
                </c:pt>
                <c:pt idx="50">
                  <c:v>260000</c:v>
                </c:pt>
                <c:pt idx="51">
                  <c:v>265000</c:v>
                </c:pt>
                <c:pt idx="52">
                  <c:v>270000</c:v>
                </c:pt>
                <c:pt idx="53">
                  <c:v>275000</c:v>
                </c:pt>
                <c:pt idx="54">
                  <c:v>280000</c:v>
                </c:pt>
                <c:pt idx="55">
                  <c:v>285000</c:v>
                </c:pt>
                <c:pt idx="56">
                  <c:v>290000</c:v>
                </c:pt>
                <c:pt idx="57">
                  <c:v>295000</c:v>
                </c:pt>
                <c:pt idx="58">
                  <c:v>300000</c:v>
                </c:pt>
                <c:pt idx="59">
                  <c:v>305000</c:v>
                </c:pt>
                <c:pt idx="60">
                  <c:v>310000</c:v>
                </c:pt>
                <c:pt idx="61">
                  <c:v>315000</c:v>
                </c:pt>
                <c:pt idx="62">
                  <c:v>320000</c:v>
                </c:pt>
                <c:pt idx="63">
                  <c:v>325000</c:v>
                </c:pt>
                <c:pt idx="64">
                  <c:v>330000</c:v>
                </c:pt>
                <c:pt idx="65">
                  <c:v>335000</c:v>
                </c:pt>
                <c:pt idx="66">
                  <c:v>340000</c:v>
                </c:pt>
                <c:pt idx="67">
                  <c:v>345000</c:v>
                </c:pt>
                <c:pt idx="68">
                  <c:v>350000</c:v>
                </c:pt>
                <c:pt idx="69">
                  <c:v>355000</c:v>
                </c:pt>
                <c:pt idx="70">
                  <c:v>360000</c:v>
                </c:pt>
                <c:pt idx="71">
                  <c:v>365000</c:v>
                </c:pt>
                <c:pt idx="72">
                  <c:v>370000</c:v>
                </c:pt>
                <c:pt idx="73">
                  <c:v>375000</c:v>
                </c:pt>
                <c:pt idx="74">
                  <c:v>380000</c:v>
                </c:pt>
                <c:pt idx="75">
                  <c:v>385000</c:v>
                </c:pt>
                <c:pt idx="76">
                  <c:v>390000</c:v>
                </c:pt>
                <c:pt idx="77">
                  <c:v>395000</c:v>
                </c:pt>
                <c:pt idx="78">
                  <c:v>400000</c:v>
                </c:pt>
                <c:pt idx="79">
                  <c:v>405000</c:v>
                </c:pt>
                <c:pt idx="80">
                  <c:v>410000</c:v>
                </c:pt>
                <c:pt idx="81">
                  <c:v>415000</c:v>
                </c:pt>
                <c:pt idx="82">
                  <c:v>420000</c:v>
                </c:pt>
                <c:pt idx="83">
                  <c:v>425000</c:v>
                </c:pt>
                <c:pt idx="84">
                  <c:v>430000</c:v>
                </c:pt>
                <c:pt idx="85">
                  <c:v>435000</c:v>
                </c:pt>
                <c:pt idx="86">
                  <c:v>440000</c:v>
                </c:pt>
                <c:pt idx="87">
                  <c:v>445000</c:v>
                </c:pt>
                <c:pt idx="88">
                  <c:v>450000</c:v>
                </c:pt>
                <c:pt idx="89">
                  <c:v>455000</c:v>
                </c:pt>
                <c:pt idx="90">
                  <c:v>460000</c:v>
                </c:pt>
                <c:pt idx="91">
                  <c:v>465000</c:v>
                </c:pt>
                <c:pt idx="92">
                  <c:v>470000</c:v>
                </c:pt>
                <c:pt idx="93">
                  <c:v>475000</c:v>
                </c:pt>
                <c:pt idx="94">
                  <c:v>480000</c:v>
                </c:pt>
                <c:pt idx="95">
                  <c:v>485000</c:v>
                </c:pt>
                <c:pt idx="96">
                  <c:v>490000</c:v>
                </c:pt>
                <c:pt idx="97">
                  <c:v>495000</c:v>
                </c:pt>
                <c:pt idx="98">
                  <c:v>500000</c:v>
                </c:pt>
                <c:pt idx="99">
                  <c:v>505000</c:v>
                </c:pt>
                <c:pt idx="100">
                  <c:v>510000</c:v>
                </c:pt>
                <c:pt idx="101">
                  <c:v>515000</c:v>
                </c:pt>
                <c:pt idx="102">
                  <c:v>520000</c:v>
                </c:pt>
                <c:pt idx="103">
                  <c:v>525000</c:v>
                </c:pt>
                <c:pt idx="104">
                  <c:v>530000</c:v>
                </c:pt>
                <c:pt idx="105">
                  <c:v>535000</c:v>
                </c:pt>
                <c:pt idx="106">
                  <c:v>540000</c:v>
                </c:pt>
                <c:pt idx="107">
                  <c:v>545000</c:v>
                </c:pt>
                <c:pt idx="108">
                  <c:v>550000</c:v>
                </c:pt>
                <c:pt idx="109">
                  <c:v>555000</c:v>
                </c:pt>
                <c:pt idx="110">
                  <c:v>560000</c:v>
                </c:pt>
                <c:pt idx="111">
                  <c:v>565000</c:v>
                </c:pt>
                <c:pt idx="112">
                  <c:v>570000</c:v>
                </c:pt>
                <c:pt idx="113">
                  <c:v>575000</c:v>
                </c:pt>
                <c:pt idx="114">
                  <c:v>580000</c:v>
                </c:pt>
                <c:pt idx="115">
                  <c:v>585000</c:v>
                </c:pt>
                <c:pt idx="116">
                  <c:v>590000</c:v>
                </c:pt>
                <c:pt idx="117">
                  <c:v>595000</c:v>
                </c:pt>
                <c:pt idx="118">
                  <c:v>600000</c:v>
                </c:pt>
                <c:pt idx="119">
                  <c:v>605000</c:v>
                </c:pt>
                <c:pt idx="120">
                  <c:v>610000</c:v>
                </c:pt>
                <c:pt idx="121">
                  <c:v>615000</c:v>
                </c:pt>
                <c:pt idx="122">
                  <c:v>620000</c:v>
                </c:pt>
                <c:pt idx="123">
                  <c:v>625000</c:v>
                </c:pt>
                <c:pt idx="124">
                  <c:v>630000</c:v>
                </c:pt>
                <c:pt idx="125">
                  <c:v>635000</c:v>
                </c:pt>
                <c:pt idx="126">
                  <c:v>640000</c:v>
                </c:pt>
                <c:pt idx="127">
                  <c:v>645000</c:v>
                </c:pt>
                <c:pt idx="128">
                  <c:v>650000</c:v>
                </c:pt>
                <c:pt idx="129">
                  <c:v>655000</c:v>
                </c:pt>
                <c:pt idx="130">
                  <c:v>660000</c:v>
                </c:pt>
                <c:pt idx="131">
                  <c:v>665000</c:v>
                </c:pt>
                <c:pt idx="132">
                  <c:v>670000</c:v>
                </c:pt>
                <c:pt idx="133">
                  <c:v>675000</c:v>
                </c:pt>
                <c:pt idx="134">
                  <c:v>680000</c:v>
                </c:pt>
                <c:pt idx="135">
                  <c:v>685000</c:v>
                </c:pt>
                <c:pt idx="136">
                  <c:v>690000</c:v>
                </c:pt>
                <c:pt idx="137">
                  <c:v>695000</c:v>
                </c:pt>
                <c:pt idx="138">
                  <c:v>700000</c:v>
                </c:pt>
                <c:pt idx="139">
                  <c:v>705000</c:v>
                </c:pt>
                <c:pt idx="140">
                  <c:v>710000</c:v>
                </c:pt>
                <c:pt idx="141">
                  <c:v>715000</c:v>
                </c:pt>
                <c:pt idx="142">
                  <c:v>720000</c:v>
                </c:pt>
                <c:pt idx="143">
                  <c:v>725000</c:v>
                </c:pt>
                <c:pt idx="144">
                  <c:v>730000</c:v>
                </c:pt>
                <c:pt idx="145">
                  <c:v>735000</c:v>
                </c:pt>
                <c:pt idx="146">
                  <c:v>740000</c:v>
                </c:pt>
                <c:pt idx="147">
                  <c:v>745000</c:v>
                </c:pt>
                <c:pt idx="148">
                  <c:v>750000</c:v>
                </c:pt>
                <c:pt idx="149">
                  <c:v>755000</c:v>
                </c:pt>
                <c:pt idx="150">
                  <c:v>760000</c:v>
                </c:pt>
                <c:pt idx="151">
                  <c:v>765000</c:v>
                </c:pt>
                <c:pt idx="152">
                  <c:v>770000</c:v>
                </c:pt>
                <c:pt idx="153">
                  <c:v>775000</c:v>
                </c:pt>
                <c:pt idx="154">
                  <c:v>780000</c:v>
                </c:pt>
                <c:pt idx="155">
                  <c:v>785000</c:v>
                </c:pt>
                <c:pt idx="156">
                  <c:v>790000</c:v>
                </c:pt>
                <c:pt idx="157">
                  <c:v>795000</c:v>
                </c:pt>
                <c:pt idx="158">
                  <c:v>800000</c:v>
                </c:pt>
                <c:pt idx="159">
                  <c:v>805000</c:v>
                </c:pt>
                <c:pt idx="160">
                  <c:v>810000</c:v>
                </c:pt>
                <c:pt idx="161">
                  <c:v>815000</c:v>
                </c:pt>
                <c:pt idx="162">
                  <c:v>820000</c:v>
                </c:pt>
                <c:pt idx="163">
                  <c:v>825000</c:v>
                </c:pt>
                <c:pt idx="164">
                  <c:v>830000</c:v>
                </c:pt>
                <c:pt idx="165">
                  <c:v>835000</c:v>
                </c:pt>
                <c:pt idx="166">
                  <c:v>840000</c:v>
                </c:pt>
                <c:pt idx="167">
                  <c:v>845000</c:v>
                </c:pt>
                <c:pt idx="168">
                  <c:v>850000</c:v>
                </c:pt>
                <c:pt idx="169">
                  <c:v>855000</c:v>
                </c:pt>
                <c:pt idx="170">
                  <c:v>860000</c:v>
                </c:pt>
                <c:pt idx="171">
                  <c:v>865000</c:v>
                </c:pt>
                <c:pt idx="172">
                  <c:v>870000</c:v>
                </c:pt>
                <c:pt idx="173">
                  <c:v>875000</c:v>
                </c:pt>
                <c:pt idx="174">
                  <c:v>880000</c:v>
                </c:pt>
                <c:pt idx="175">
                  <c:v>885000</c:v>
                </c:pt>
                <c:pt idx="176">
                  <c:v>890000</c:v>
                </c:pt>
                <c:pt idx="177">
                  <c:v>895000</c:v>
                </c:pt>
                <c:pt idx="178">
                  <c:v>900000</c:v>
                </c:pt>
                <c:pt idx="179">
                  <c:v>905000</c:v>
                </c:pt>
                <c:pt idx="180">
                  <c:v>910000</c:v>
                </c:pt>
                <c:pt idx="181">
                  <c:v>915000</c:v>
                </c:pt>
                <c:pt idx="182">
                  <c:v>920000</c:v>
                </c:pt>
                <c:pt idx="183">
                  <c:v>925000</c:v>
                </c:pt>
                <c:pt idx="184">
                  <c:v>930000</c:v>
                </c:pt>
                <c:pt idx="185">
                  <c:v>935000</c:v>
                </c:pt>
                <c:pt idx="186">
                  <c:v>940000</c:v>
                </c:pt>
                <c:pt idx="187">
                  <c:v>945000</c:v>
                </c:pt>
                <c:pt idx="188">
                  <c:v>950000</c:v>
                </c:pt>
                <c:pt idx="189">
                  <c:v>955000</c:v>
                </c:pt>
                <c:pt idx="190">
                  <c:v>960000</c:v>
                </c:pt>
                <c:pt idx="191">
                  <c:v>965000</c:v>
                </c:pt>
                <c:pt idx="192">
                  <c:v>970000</c:v>
                </c:pt>
                <c:pt idx="193">
                  <c:v>975000</c:v>
                </c:pt>
                <c:pt idx="194">
                  <c:v>980000</c:v>
                </c:pt>
                <c:pt idx="195">
                  <c:v>985000</c:v>
                </c:pt>
                <c:pt idx="196">
                  <c:v>990000</c:v>
                </c:pt>
                <c:pt idx="197">
                  <c:v>995000</c:v>
                </c:pt>
                <c:pt idx="198">
                  <c:v>1000000</c:v>
                </c:pt>
                <c:pt idx="199">
                  <c:v>1005000</c:v>
                </c:pt>
              </c:numCache>
            </c:numRef>
          </c:xVal>
          <c:yVal>
            <c:numRef>
              <c:f>'INB Plot'!$I$35:$I$234</c:f>
              <c:numCache>
                <c:formatCode>#,##0</c:formatCode>
                <c:ptCount val="200"/>
                <c:pt idx="0">
                  <c:v>-3446.5599999999995</c:v>
                </c:pt>
                <c:pt idx="1">
                  <c:v>-3374.5599999999995</c:v>
                </c:pt>
                <c:pt idx="2">
                  <c:v>-3302.5599999999977</c:v>
                </c:pt>
                <c:pt idx="3">
                  <c:v>-3230.5599999999977</c:v>
                </c:pt>
                <c:pt idx="4">
                  <c:v>-3158.5599999999977</c:v>
                </c:pt>
                <c:pt idx="5">
                  <c:v>-3086.5599999999977</c:v>
                </c:pt>
                <c:pt idx="6">
                  <c:v>-3014.5599999999977</c:v>
                </c:pt>
                <c:pt idx="7">
                  <c:v>-2942.5599999999977</c:v>
                </c:pt>
                <c:pt idx="8">
                  <c:v>-2870.5599999999977</c:v>
                </c:pt>
                <c:pt idx="9">
                  <c:v>-2798.5599999999977</c:v>
                </c:pt>
                <c:pt idx="10">
                  <c:v>-2726.5600000000049</c:v>
                </c:pt>
                <c:pt idx="11">
                  <c:v>-2654.5600000000049</c:v>
                </c:pt>
                <c:pt idx="12">
                  <c:v>-2582.5599999999831</c:v>
                </c:pt>
                <c:pt idx="13">
                  <c:v>-2510.5599999999831</c:v>
                </c:pt>
                <c:pt idx="14">
                  <c:v>-2438.5599999999977</c:v>
                </c:pt>
                <c:pt idx="15">
                  <c:v>-2366.5599999999977</c:v>
                </c:pt>
                <c:pt idx="16">
                  <c:v>-2294.5599999999977</c:v>
                </c:pt>
                <c:pt idx="17">
                  <c:v>-2222.5599999999977</c:v>
                </c:pt>
                <c:pt idx="18">
                  <c:v>-2150.5599999999977</c:v>
                </c:pt>
                <c:pt idx="19">
                  <c:v>-2078.5599999999977</c:v>
                </c:pt>
                <c:pt idx="20">
                  <c:v>-2006.5599999999977</c:v>
                </c:pt>
                <c:pt idx="21">
                  <c:v>-1934.5599999999977</c:v>
                </c:pt>
                <c:pt idx="22">
                  <c:v>-1862.5599999999977</c:v>
                </c:pt>
                <c:pt idx="23">
                  <c:v>-1790.5599999999977</c:v>
                </c:pt>
                <c:pt idx="24">
                  <c:v>-1718.5599999999977</c:v>
                </c:pt>
                <c:pt idx="25">
                  <c:v>-1646.5599999999977</c:v>
                </c:pt>
                <c:pt idx="26">
                  <c:v>-1574.5599999999977</c:v>
                </c:pt>
                <c:pt idx="27">
                  <c:v>-1502.5599999999977</c:v>
                </c:pt>
                <c:pt idx="28">
                  <c:v>-1430.5599999999977</c:v>
                </c:pt>
                <c:pt idx="29">
                  <c:v>-1358.5599999999977</c:v>
                </c:pt>
                <c:pt idx="30">
                  <c:v>-1286.5599999999977</c:v>
                </c:pt>
                <c:pt idx="31">
                  <c:v>-1214.5599999999977</c:v>
                </c:pt>
                <c:pt idx="32">
                  <c:v>-1142.5599999999977</c:v>
                </c:pt>
                <c:pt idx="33">
                  <c:v>-1070.5599999999977</c:v>
                </c:pt>
                <c:pt idx="34">
                  <c:v>-998.55999999999767</c:v>
                </c:pt>
                <c:pt idx="35">
                  <c:v>-926.55999999999767</c:v>
                </c:pt>
                <c:pt idx="36">
                  <c:v>-854.55999999999767</c:v>
                </c:pt>
                <c:pt idx="37">
                  <c:v>-782.55999999999767</c:v>
                </c:pt>
                <c:pt idx="38">
                  <c:v>-710.55999999999767</c:v>
                </c:pt>
                <c:pt idx="39">
                  <c:v>-638.55999999999767</c:v>
                </c:pt>
                <c:pt idx="40">
                  <c:v>-566.55999999999767</c:v>
                </c:pt>
                <c:pt idx="41">
                  <c:v>-494.55999999999767</c:v>
                </c:pt>
                <c:pt idx="42">
                  <c:v>-422.55999999999767</c:v>
                </c:pt>
                <c:pt idx="43">
                  <c:v>-350.55999999999767</c:v>
                </c:pt>
                <c:pt idx="44">
                  <c:v>-278.55999999999767</c:v>
                </c:pt>
                <c:pt idx="45">
                  <c:v>-206.55999999999767</c:v>
                </c:pt>
                <c:pt idx="46">
                  <c:v>-134.55999999999767</c:v>
                </c:pt>
                <c:pt idx="47">
                  <c:v>-62.559999999997672</c:v>
                </c:pt>
                <c:pt idx="48">
                  <c:v>9.4400000000023283</c:v>
                </c:pt>
                <c:pt idx="49">
                  <c:v>81.440000000002328</c:v>
                </c:pt>
                <c:pt idx="50">
                  <c:v>153.44000000000233</c:v>
                </c:pt>
                <c:pt idx="51">
                  <c:v>225.44000000000233</c:v>
                </c:pt>
                <c:pt idx="52">
                  <c:v>297.44000000000233</c:v>
                </c:pt>
                <c:pt idx="53">
                  <c:v>369.44000000006054</c:v>
                </c:pt>
                <c:pt idx="54">
                  <c:v>441.44000000006054</c:v>
                </c:pt>
                <c:pt idx="55">
                  <c:v>513.44000000006054</c:v>
                </c:pt>
                <c:pt idx="56">
                  <c:v>585.44000000006054</c:v>
                </c:pt>
                <c:pt idx="57">
                  <c:v>657.44000000006054</c:v>
                </c:pt>
                <c:pt idx="58">
                  <c:v>729.44000000006054</c:v>
                </c:pt>
                <c:pt idx="59">
                  <c:v>801.44000000006054</c:v>
                </c:pt>
                <c:pt idx="60">
                  <c:v>873.44000000006054</c:v>
                </c:pt>
                <c:pt idx="61">
                  <c:v>945.44000000006054</c:v>
                </c:pt>
                <c:pt idx="62">
                  <c:v>1017.4400000000605</c:v>
                </c:pt>
                <c:pt idx="63">
                  <c:v>1089.4400000000605</c:v>
                </c:pt>
                <c:pt idx="64">
                  <c:v>1161.4400000000605</c:v>
                </c:pt>
                <c:pt idx="65">
                  <c:v>1233.4400000000605</c:v>
                </c:pt>
                <c:pt idx="66">
                  <c:v>1305.4400000000605</c:v>
                </c:pt>
                <c:pt idx="67">
                  <c:v>1377.4400000000605</c:v>
                </c:pt>
                <c:pt idx="68">
                  <c:v>1449.4400000000605</c:v>
                </c:pt>
                <c:pt idx="69">
                  <c:v>1521.4400000000605</c:v>
                </c:pt>
                <c:pt idx="70">
                  <c:v>1593.4400000000605</c:v>
                </c:pt>
                <c:pt idx="71">
                  <c:v>1665.4400000000605</c:v>
                </c:pt>
                <c:pt idx="72">
                  <c:v>1737.4400000000605</c:v>
                </c:pt>
                <c:pt idx="73">
                  <c:v>1809.4400000000605</c:v>
                </c:pt>
                <c:pt idx="74">
                  <c:v>1881.4400000000605</c:v>
                </c:pt>
                <c:pt idx="75">
                  <c:v>1953.4400000000605</c:v>
                </c:pt>
                <c:pt idx="76">
                  <c:v>2025.4400000000605</c:v>
                </c:pt>
                <c:pt idx="77">
                  <c:v>2097.4400000000605</c:v>
                </c:pt>
                <c:pt idx="78">
                  <c:v>2169.4400000000605</c:v>
                </c:pt>
                <c:pt idx="79">
                  <c:v>2241.4400000000605</c:v>
                </c:pt>
                <c:pt idx="80">
                  <c:v>2313.4400000000605</c:v>
                </c:pt>
                <c:pt idx="81">
                  <c:v>2385.4400000000605</c:v>
                </c:pt>
                <c:pt idx="82">
                  <c:v>2457.4400000000023</c:v>
                </c:pt>
                <c:pt idx="83">
                  <c:v>2529.4400000000023</c:v>
                </c:pt>
                <c:pt idx="84">
                  <c:v>2601.4400000000023</c:v>
                </c:pt>
                <c:pt idx="85">
                  <c:v>2673.4400000000023</c:v>
                </c:pt>
                <c:pt idx="86">
                  <c:v>2745.4400000000023</c:v>
                </c:pt>
                <c:pt idx="87">
                  <c:v>2817.4400000000023</c:v>
                </c:pt>
                <c:pt idx="88">
                  <c:v>2889.4400000000023</c:v>
                </c:pt>
                <c:pt idx="89">
                  <c:v>2961.4400000000023</c:v>
                </c:pt>
                <c:pt idx="90">
                  <c:v>3033.4400000000023</c:v>
                </c:pt>
                <c:pt idx="91">
                  <c:v>3105.4400000000023</c:v>
                </c:pt>
                <c:pt idx="92">
                  <c:v>3177.4400000000023</c:v>
                </c:pt>
                <c:pt idx="93">
                  <c:v>3249.4400000000023</c:v>
                </c:pt>
                <c:pt idx="94">
                  <c:v>3321.4400000000023</c:v>
                </c:pt>
                <c:pt idx="95">
                  <c:v>3393.4400000000023</c:v>
                </c:pt>
                <c:pt idx="96">
                  <c:v>3465.4400000000023</c:v>
                </c:pt>
                <c:pt idx="97">
                  <c:v>3537.4400000000023</c:v>
                </c:pt>
                <c:pt idx="98">
                  <c:v>3609.4400000000023</c:v>
                </c:pt>
                <c:pt idx="99">
                  <c:v>3681.4400000000023</c:v>
                </c:pt>
                <c:pt idx="100">
                  <c:v>3753.4400000000023</c:v>
                </c:pt>
                <c:pt idx="101">
                  <c:v>3825.4400000000023</c:v>
                </c:pt>
                <c:pt idx="102">
                  <c:v>3897.4400000000023</c:v>
                </c:pt>
                <c:pt idx="103">
                  <c:v>3969.4400000000023</c:v>
                </c:pt>
                <c:pt idx="104">
                  <c:v>4041.4400000000023</c:v>
                </c:pt>
                <c:pt idx="105">
                  <c:v>4113.4400000000023</c:v>
                </c:pt>
                <c:pt idx="106">
                  <c:v>4185.4400000000023</c:v>
                </c:pt>
                <c:pt idx="107">
                  <c:v>4257.4399999999441</c:v>
                </c:pt>
                <c:pt idx="108">
                  <c:v>4329.4400000000605</c:v>
                </c:pt>
                <c:pt idx="109">
                  <c:v>4401.4400000000605</c:v>
                </c:pt>
                <c:pt idx="110">
                  <c:v>4473.4400000000605</c:v>
                </c:pt>
                <c:pt idx="111">
                  <c:v>4545.4400000000605</c:v>
                </c:pt>
                <c:pt idx="112">
                  <c:v>4617.4400000000605</c:v>
                </c:pt>
                <c:pt idx="113">
                  <c:v>4689.4400000000605</c:v>
                </c:pt>
                <c:pt idx="114">
                  <c:v>4761.4400000000605</c:v>
                </c:pt>
                <c:pt idx="115">
                  <c:v>4833.4400000000605</c:v>
                </c:pt>
                <c:pt idx="116">
                  <c:v>4905.4400000000605</c:v>
                </c:pt>
                <c:pt idx="117">
                  <c:v>4977.4400000000605</c:v>
                </c:pt>
                <c:pt idx="118">
                  <c:v>5049.4400000000605</c:v>
                </c:pt>
                <c:pt idx="119">
                  <c:v>5121.4400000000605</c:v>
                </c:pt>
                <c:pt idx="120">
                  <c:v>5193.4400000000605</c:v>
                </c:pt>
                <c:pt idx="121">
                  <c:v>5265.4400000000605</c:v>
                </c:pt>
                <c:pt idx="122">
                  <c:v>5337.4400000000605</c:v>
                </c:pt>
                <c:pt idx="123">
                  <c:v>5409.4400000000605</c:v>
                </c:pt>
                <c:pt idx="124">
                  <c:v>5481.4400000000605</c:v>
                </c:pt>
                <c:pt idx="125">
                  <c:v>5553.4400000000605</c:v>
                </c:pt>
                <c:pt idx="126">
                  <c:v>5625.4400000000605</c:v>
                </c:pt>
                <c:pt idx="127">
                  <c:v>5697.4400000000605</c:v>
                </c:pt>
                <c:pt idx="128">
                  <c:v>5769.4400000000605</c:v>
                </c:pt>
                <c:pt idx="129">
                  <c:v>5841.4400000000605</c:v>
                </c:pt>
                <c:pt idx="130">
                  <c:v>5913.4400000000605</c:v>
                </c:pt>
                <c:pt idx="131">
                  <c:v>5985.4400000000605</c:v>
                </c:pt>
                <c:pt idx="132">
                  <c:v>6057.4400000000605</c:v>
                </c:pt>
                <c:pt idx="133">
                  <c:v>6129.4400000000605</c:v>
                </c:pt>
                <c:pt idx="134">
                  <c:v>6201.4400000000605</c:v>
                </c:pt>
                <c:pt idx="135">
                  <c:v>6273.4400000000605</c:v>
                </c:pt>
                <c:pt idx="136">
                  <c:v>6345.4400000000605</c:v>
                </c:pt>
                <c:pt idx="137">
                  <c:v>6417.4400000000605</c:v>
                </c:pt>
                <c:pt idx="138">
                  <c:v>6489.4400000000605</c:v>
                </c:pt>
                <c:pt idx="139">
                  <c:v>6561.4400000000605</c:v>
                </c:pt>
                <c:pt idx="140">
                  <c:v>6633.4400000000605</c:v>
                </c:pt>
                <c:pt idx="141">
                  <c:v>6705.4400000000605</c:v>
                </c:pt>
                <c:pt idx="142">
                  <c:v>6777.4400000000605</c:v>
                </c:pt>
                <c:pt idx="143">
                  <c:v>6849.4400000000605</c:v>
                </c:pt>
                <c:pt idx="144">
                  <c:v>6921.4400000000605</c:v>
                </c:pt>
                <c:pt idx="145">
                  <c:v>6993.4400000000605</c:v>
                </c:pt>
                <c:pt idx="146">
                  <c:v>7065.4400000000605</c:v>
                </c:pt>
                <c:pt idx="147">
                  <c:v>7137.4400000000605</c:v>
                </c:pt>
                <c:pt idx="148">
                  <c:v>7209.4400000000605</c:v>
                </c:pt>
                <c:pt idx="149">
                  <c:v>7281.4400000000605</c:v>
                </c:pt>
                <c:pt idx="150">
                  <c:v>7353.4400000000605</c:v>
                </c:pt>
                <c:pt idx="151">
                  <c:v>7425.4400000000605</c:v>
                </c:pt>
                <c:pt idx="152">
                  <c:v>7497.4400000000605</c:v>
                </c:pt>
                <c:pt idx="153">
                  <c:v>7569.4400000000605</c:v>
                </c:pt>
                <c:pt idx="154">
                  <c:v>7641.4400000000605</c:v>
                </c:pt>
                <c:pt idx="155">
                  <c:v>7713.4400000000605</c:v>
                </c:pt>
                <c:pt idx="156">
                  <c:v>7785.4400000000605</c:v>
                </c:pt>
                <c:pt idx="157">
                  <c:v>7857.4400000000605</c:v>
                </c:pt>
                <c:pt idx="158">
                  <c:v>7929.4400000000605</c:v>
                </c:pt>
                <c:pt idx="159">
                  <c:v>8001.4400000000605</c:v>
                </c:pt>
                <c:pt idx="160">
                  <c:v>8073.4400000000605</c:v>
                </c:pt>
                <c:pt idx="161">
                  <c:v>8145.4400000000605</c:v>
                </c:pt>
                <c:pt idx="162">
                  <c:v>8217.4400000000605</c:v>
                </c:pt>
                <c:pt idx="163">
                  <c:v>8289.4400000000605</c:v>
                </c:pt>
                <c:pt idx="164">
                  <c:v>8361.4400000000605</c:v>
                </c:pt>
                <c:pt idx="165">
                  <c:v>8433.4400000000605</c:v>
                </c:pt>
                <c:pt idx="166">
                  <c:v>8505.4400000000605</c:v>
                </c:pt>
                <c:pt idx="167">
                  <c:v>8577.4400000000605</c:v>
                </c:pt>
                <c:pt idx="168">
                  <c:v>8649.4400000000605</c:v>
                </c:pt>
                <c:pt idx="169">
                  <c:v>8721.4400000000605</c:v>
                </c:pt>
                <c:pt idx="170">
                  <c:v>8793.4400000000605</c:v>
                </c:pt>
                <c:pt idx="171">
                  <c:v>8865.4400000000605</c:v>
                </c:pt>
                <c:pt idx="172">
                  <c:v>8937.4400000000605</c:v>
                </c:pt>
                <c:pt idx="173">
                  <c:v>9009.4400000000605</c:v>
                </c:pt>
                <c:pt idx="174">
                  <c:v>9081.4400000000605</c:v>
                </c:pt>
                <c:pt idx="175">
                  <c:v>9153.4400000000605</c:v>
                </c:pt>
                <c:pt idx="176">
                  <c:v>9225.4400000000605</c:v>
                </c:pt>
                <c:pt idx="177">
                  <c:v>9297.4400000000605</c:v>
                </c:pt>
                <c:pt idx="178">
                  <c:v>9369.4400000000605</c:v>
                </c:pt>
                <c:pt idx="179">
                  <c:v>9441.4400000000605</c:v>
                </c:pt>
                <c:pt idx="180">
                  <c:v>9513.4400000000605</c:v>
                </c:pt>
                <c:pt idx="181">
                  <c:v>9585.4400000000605</c:v>
                </c:pt>
                <c:pt idx="182">
                  <c:v>9657.4400000000605</c:v>
                </c:pt>
                <c:pt idx="183">
                  <c:v>9729.4400000000605</c:v>
                </c:pt>
                <c:pt idx="184">
                  <c:v>9801.4400000000605</c:v>
                </c:pt>
                <c:pt idx="185">
                  <c:v>9873.4400000000605</c:v>
                </c:pt>
                <c:pt idx="186">
                  <c:v>9945.4399999999441</c:v>
                </c:pt>
                <c:pt idx="187">
                  <c:v>10017.439999999944</c:v>
                </c:pt>
                <c:pt idx="188">
                  <c:v>10089.439999999944</c:v>
                </c:pt>
                <c:pt idx="189">
                  <c:v>10161.439999999944</c:v>
                </c:pt>
                <c:pt idx="190">
                  <c:v>10233.439999999944</c:v>
                </c:pt>
                <c:pt idx="191">
                  <c:v>10305.439999999944</c:v>
                </c:pt>
                <c:pt idx="192">
                  <c:v>10377.439999999944</c:v>
                </c:pt>
                <c:pt idx="193">
                  <c:v>10449.439999999944</c:v>
                </c:pt>
                <c:pt idx="194">
                  <c:v>10521.439999999944</c:v>
                </c:pt>
                <c:pt idx="195">
                  <c:v>10593.439999999944</c:v>
                </c:pt>
                <c:pt idx="196">
                  <c:v>10665.439999999944</c:v>
                </c:pt>
                <c:pt idx="197">
                  <c:v>10737.439999999944</c:v>
                </c:pt>
                <c:pt idx="198">
                  <c:v>10809.439999999944</c:v>
                </c:pt>
                <c:pt idx="199">
                  <c:v>10881.439999999944</c:v>
                </c:pt>
              </c:numCache>
            </c:numRef>
          </c:yVal>
          <c:smooth val="1"/>
        </c:ser>
        <c:ser>
          <c:idx val="1"/>
          <c:order val="1"/>
          <c:tx>
            <c:v>Horizontal @ INB(500,000)</c:v>
          </c:tx>
          <c:spPr>
            <a:ln w="12700">
              <a:solidFill>
                <a:srgbClr val="000000"/>
              </a:solidFill>
              <a:prstDash val="lgDash"/>
            </a:ln>
          </c:spPr>
          <c:marker>
            <c:symbol val="none"/>
          </c:marker>
          <c:xVal>
            <c:numRef>
              <c:f>'INB Plot'!$R$27:$R$28</c:f>
              <c:numCache>
                <c:formatCode>#,##0</c:formatCode>
                <c:ptCount val="2"/>
                <c:pt idx="0" formatCode="General">
                  <c:v>0</c:v>
                </c:pt>
                <c:pt idx="1">
                  <c:v>500000</c:v>
                </c:pt>
              </c:numCache>
            </c:numRef>
          </c:xVal>
          <c:yVal>
            <c:numRef>
              <c:f>'INB Plot'!$S$27:$S$28</c:f>
              <c:numCache>
                <c:formatCode>#,##0</c:formatCode>
                <c:ptCount val="2"/>
                <c:pt idx="0">
                  <c:v>3609.4400000000023</c:v>
                </c:pt>
                <c:pt idx="1">
                  <c:v>3609.4400000000023</c:v>
                </c:pt>
              </c:numCache>
            </c:numRef>
          </c:yVal>
          <c:smooth val="1"/>
        </c:ser>
        <c:ser>
          <c:idx val="2"/>
          <c:order val="2"/>
          <c:tx>
            <c:v>Vertical @ Lambda=500,000</c:v>
          </c:tx>
          <c:spPr>
            <a:ln w="12700">
              <a:solidFill>
                <a:srgbClr val="000000"/>
              </a:solidFill>
              <a:prstDash val="lgDash"/>
            </a:ln>
          </c:spPr>
          <c:marker>
            <c:symbol val="none"/>
          </c:marker>
          <c:xVal>
            <c:numRef>
              <c:f>'INB Plot'!$R$28:$R$29</c:f>
              <c:numCache>
                <c:formatCode>General</c:formatCode>
                <c:ptCount val="2"/>
                <c:pt idx="0" formatCode="#,##0">
                  <c:v>500000</c:v>
                </c:pt>
                <c:pt idx="1">
                  <c:v>500000</c:v>
                </c:pt>
              </c:numCache>
            </c:numRef>
          </c:xVal>
          <c:yVal>
            <c:numRef>
              <c:f>'INB Plot'!$U$28:$U$29</c:f>
              <c:numCache>
                <c:formatCode>General</c:formatCode>
                <c:ptCount val="2"/>
                <c:pt idx="0">
                  <c:v>9156.6237145338018</c:v>
                </c:pt>
                <c:pt idx="1">
                  <c:v>-1937.7437145337972</c:v>
                </c:pt>
              </c:numCache>
            </c:numRef>
          </c:yVal>
          <c:smooth val="1"/>
        </c:ser>
        <c:ser>
          <c:idx val="3"/>
          <c:order val="3"/>
          <c:tx>
            <c:v>Horizontal @ LL(500,000)</c:v>
          </c:tx>
          <c:spPr>
            <a:ln w="12700">
              <a:solidFill>
                <a:schemeClr val="tx1"/>
              </a:solidFill>
              <a:prstDash val="lgDash"/>
            </a:ln>
          </c:spPr>
          <c:marker>
            <c:symbol val="none"/>
          </c:marker>
          <c:xVal>
            <c:numRef>
              <c:f>'INB Plot'!$R$27:$R$28</c:f>
              <c:numCache>
                <c:formatCode>#,##0</c:formatCode>
                <c:ptCount val="2"/>
                <c:pt idx="0" formatCode="General">
                  <c:v>0</c:v>
                </c:pt>
                <c:pt idx="1">
                  <c:v>500000</c:v>
                </c:pt>
              </c:numCache>
            </c:numRef>
          </c:xVal>
          <c:yVal>
            <c:numRef>
              <c:f>'INB Plot'!$T$27:$T$28</c:f>
              <c:numCache>
                <c:formatCode>General</c:formatCode>
                <c:ptCount val="2"/>
                <c:pt idx="0">
                  <c:v>-1937.7437145337972</c:v>
                </c:pt>
                <c:pt idx="1">
                  <c:v>-1937.7437145337972</c:v>
                </c:pt>
              </c:numCache>
            </c:numRef>
          </c:yVal>
          <c:smooth val="1"/>
        </c:ser>
        <c:ser>
          <c:idx val="4"/>
          <c:order val="4"/>
          <c:tx>
            <c:v>Horizontal @ UL(500,000)</c:v>
          </c:tx>
          <c:spPr>
            <a:ln w="12700">
              <a:solidFill>
                <a:schemeClr val="tx1"/>
              </a:solidFill>
              <a:prstDash val="lgDash"/>
            </a:ln>
          </c:spPr>
          <c:marker>
            <c:symbol val="none"/>
          </c:marker>
          <c:xVal>
            <c:numRef>
              <c:f>'INB Plot'!$R$27:$R$28</c:f>
              <c:numCache>
                <c:formatCode>#,##0</c:formatCode>
                <c:ptCount val="2"/>
                <c:pt idx="0" formatCode="General">
                  <c:v>0</c:v>
                </c:pt>
                <c:pt idx="1">
                  <c:v>500000</c:v>
                </c:pt>
              </c:numCache>
            </c:numRef>
          </c:xVal>
          <c:yVal>
            <c:numRef>
              <c:f>'INB Plot'!$U$27:$U$28</c:f>
              <c:numCache>
                <c:formatCode>General</c:formatCode>
                <c:ptCount val="2"/>
                <c:pt idx="0">
                  <c:v>9156.6237145338018</c:v>
                </c:pt>
                <c:pt idx="1">
                  <c:v>9156.6237145338018</c:v>
                </c:pt>
              </c:numCache>
            </c:numRef>
          </c:yVal>
          <c:smooth val="1"/>
        </c:ser>
        <c:ser>
          <c:idx val="5"/>
          <c:order val="5"/>
          <c:tx>
            <c:v>Lower Limit of INB</c:v>
          </c:tx>
          <c:spPr>
            <a:ln w="1270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'INB Plot'!$A$35:$A$234</c:f>
              <c:numCache>
                <c:formatCode>General</c:formatCode>
                <c:ptCount val="200"/>
                <c:pt idx="0">
                  <c:v>10000</c:v>
                </c:pt>
                <c:pt idx="1">
                  <c:v>15000</c:v>
                </c:pt>
                <c:pt idx="2">
                  <c:v>20000</c:v>
                </c:pt>
                <c:pt idx="3">
                  <c:v>25000</c:v>
                </c:pt>
                <c:pt idx="4">
                  <c:v>30000</c:v>
                </c:pt>
                <c:pt idx="5">
                  <c:v>35000</c:v>
                </c:pt>
                <c:pt idx="6">
                  <c:v>40000</c:v>
                </c:pt>
                <c:pt idx="7">
                  <c:v>45000</c:v>
                </c:pt>
                <c:pt idx="8">
                  <c:v>50000</c:v>
                </c:pt>
                <c:pt idx="9">
                  <c:v>55000</c:v>
                </c:pt>
                <c:pt idx="10">
                  <c:v>60000</c:v>
                </c:pt>
                <c:pt idx="11">
                  <c:v>65000</c:v>
                </c:pt>
                <c:pt idx="12">
                  <c:v>70000</c:v>
                </c:pt>
                <c:pt idx="13">
                  <c:v>75000</c:v>
                </c:pt>
                <c:pt idx="14">
                  <c:v>80000</c:v>
                </c:pt>
                <c:pt idx="15">
                  <c:v>85000</c:v>
                </c:pt>
                <c:pt idx="16">
                  <c:v>90000</c:v>
                </c:pt>
                <c:pt idx="17">
                  <c:v>95000</c:v>
                </c:pt>
                <c:pt idx="18">
                  <c:v>100000</c:v>
                </c:pt>
                <c:pt idx="19">
                  <c:v>105000</c:v>
                </c:pt>
                <c:pt idx="20">
                  <c:v>110000</c:v>
                </c:pt>
                <c:pt idx="21">
                  <c:v>115000</c:v>
                </c:pt>
                <c:pt idx="22">
                  <c:v>120000</c:v>
                </c:pt>
                <c:pt idx="23">
                  <c:v>125000</c:v>
                </c:pt>
                <c:pt idx="24">
                  <c:v>130000</c:v>
                </c:pt>
                <c:pt idx="25">
                  <c:v>135000</c:v>
                </c:pt>
                <c:pt idx="26">
                  <c:v>140000</c:v>
                </c:pt>
                <c:pt idx="27">
                  <c:v>145000</c:v>
                </c:pt>
                <c:pt idx="28">
                  <c:v>150000</c:v>
                </c:pt>
                <c:pt idx="29">
                  <c:v>155000</c:v>
                </c:pt>
                <c:pt idx="30">
                  <c:v>160000</c:v>
                </c:pt>
                <c:pt idx="31">
                  <c:v>165000</c:v>
                </c:pt>
                <c:pt idx="32">
                  <c:v>170000</c:v>
                </c:pt>
                <c:pt idx="33">
                  <c:v>175000</c:v>
                </c:pt>
                <c:pt idx="34">
                  <c:v>180000</c:v>
                </c:pt>
                <c:pt idx="35">
                  <c:v>185000</c:v>
                </c:pt>
                <c:pt idx="36">
                  <c:v>190000</c:v>
                </c:pt>
                <c:pt idx="37">
                  <c:v>195000</c:v>
                </c:pt>
                <c:pt idx="38">
                  <c:v>200000</c:v>
                </c:pt>
                <c:pt idx="39">
                  <c:v>205000</c:v>
                </c:pt>
                <c:pt idx="40">
                  <c:v>210000</c:v>
                </c:pt>
                <c:pt idx="41">
                  <c:v>215000</c:v>
                </c:pt>
                <c:pt idx="42">
                  <c:v>220000</c:v>
                </c:pt>
                <c:pt idx="43">
                  <c:v>225000</c:v>
                </c:pt>
                <c:pt idx="44">
                  <c:v>230000</c:v>
                </c:pt>
                <c:pt idx="45">
                  <c:v>235000</c:v>
                </c:pt>
                <c:pt idx="46">
                  <c:v>240000</c:v>
                </c:pt>
                <c:pt idx="47">
                  <c:v>245000</c:v>
                </c:pt>
                <c:pt idx="48">
                  <c:v>250000</c:v>
                </c:pt>
                <c:pt idx="49">
                  <c:v>255000</c:v>
                </c:pt>
                <c:pt idx="50">
                  <c:v>260000</c:v>
                </c:pt>
                <c:pt idx="51">
                  <c:v>265000</c:v>
                </c:pt>
                <c:pt idx="52">
                  <c:v>270000</c:v>
                </c:pt>
                <c:pt idx="53">
                  <c:v>275000</c:v>
                </c:pt>
                <c:pt idx="54">
                  <c:v>280000</c:v>
                </c:pt>
                <c:pt idx="55">
                  <c:v>285000</c:v>
                </c:pt>
                <c:pt idx="56">
                  <c:v>290000</c:v>
                </c:pt>
                <c:pt idx="57">
                  <c:v>295000</c:v>
                </c:pt>
                <c:pt idx="58">
                  <c:v>300000</c:v>
                </c:pt>
                <c:pt idx="59">
                  <c:v>305000</c:v>
                </c:pt>
                <c:pt idx="60">
                  <c:v>310000</c:v>
                </c:pt>
                <c:pt idx="61">
                  <c:v>315000</c:v>
                </c:pt>
                <c:pt idx="62">
                  <c:v>320000</c:v>
                </c:pt>
                <c:pt idx="63">
                  <c:v>325000</c:v>
                </c:pt>
                <c:pt idx="64">
                  <c:v>330000</c:v>
                </c:pt>
                <c:pt idx="65">
                  <c:v>335000</c:v>
                </c:pt>
                <c:pt idx="66">
                  <c:v>340000</c:v>
                </c:pt>
                <c:pt idx="67">
                  <c:v>345000</c:v>
                </c:pt>
                <c:pt idx="68">
                  <c:v>350000</c:v>
                </c:pt>
                <c:pt idx="69">
                  <c:v>355000</c:v>
                </c:pt>
                <c:pt idx="70">
                  <c:v>360000</c:v>
                </c:pt>
                <c:pt idx="71">
                  <c:v>365000</c:v>
                </c:pt>
                <c:pt idx="72">
                  <c:v>370000</c:v>
                </c:pt>
                <c:pt idx="73">
                  <c:v>375000</c:v>
                </c:pt>
                <c:pt idx="74">
                  <c:v>380000</c:v>
                </c:pt>
                <c:pt idx="75">
                  <c:v>385000</c:v>
                </c:pt>
                <c:pt idx="76">
                  <c:v>390000</c:v>
                </c:pt>
                <c:pt idx="77">
                  <c:v>395000</c:v>
                </c:pt>
                <c:pt idx="78">
                  <c:v>400000</c:v>
                </c:pt>
                <c:pt idx="79">
                  <c:v>405000</c:v>
                </c:pt>
                <c:pt idx="80">
                  <c:v>410000</c:v>
                </c:pt>
                <c:pt idx="81">
                  <c:v>415000</c:v>
                </c:pt>
                <c:pt idx="82">
                  <c:v>420000</c:v>
                </c:pt>
                <c:pt idx="83">
                  <c:v>425000</c:v>
                </c:pt>
                <c:pt idx="84">
                  <c:v>430000</c:v>
                </c:pt>
                <c:pt idx="85">
                  <c:v>435000</c:v>
                </c:pt>
                <c:pt idx="86">
                  <c:v>440000</c:v>
                </c:pt>
                <c:pt idx="87">
                  <c:v>445000</c:v>
                </c:pt>
                <c:pt idx="88">
                  <c:v>450000</c:v>
                </c:pt>
                <c:pt idx="89">
                  <c:v>455000</c:v>
                </c:pt>
                <c:pt idx="90">
                  <c:v>460000</c:v>
                </c:pt>
                <c:pt idx="91">
                  <c:v>465000</c:v>
                </c:pt>
                <c:pt idx="92">
                  <c:v>470000</c:v>
                </c:pt>
                <c:pt idx="93">
                  <c:v>475000</c:v>
                </c:pt>
                <c:pt idx="94">
                  <c:v>480000</c:v>
                </c:pt>
                <c:pt idx="95">
                  <c:v>485000</c:v>
                </c:pt>
                <c:pt idx="96">
                  <c:v>490000</c:v>
                </c:pt>
                <c:pt idx="97">
                  <c:v>495000</c:v>
                </c:pt>
                <c:pt idx="98">
                  <c:v>500000</c:v>
                </c:pt>
                <c:pt idx="99">
                  <c:v>505000</c:v>
                </c:pt>
                <c:pt idx="100">
                  <c:v>510000</c:v>
                </c:pt>
                <c:pt idx="101">
                  <c:v>515000</c:v>
                </c:pt>
                <c:pt idx="102">
                  <c:v>520000</c:v>
                </c:pt>
                <c:pt idx="103">
                  <c:v>525000</c:v>
                </c:pt>
                <c:pt idx="104">
                  <c:v>530000</c:v>
                </c:pt>
                <c:pt idx="105">
                  <c:v>535000</c:v>
                </c:pt>
                <c:pt idx="106">
                  <c:v>540000</c:v>
                </c:pt>
                <c:pt idx="107">
                  <c:v>545000</c:v>
                </c:pt>
                <c:pt idx="108">
                  <c:v>550000</c:v>
                </c:pt>
                <c:pt idx="109">
                  <c:v>555000</c:v>
                </c:pt>
                <c:pt idx="110">
                  <c:v>560000</c:v>
                </c:pt>
                <c:pt idx="111">
                  <c:v>565000</c:v>
                </c:pt>
                <c:pt idx="112">
                  <c:v>570000</c:v>
                </c:pt>
                <c:pt idx="113">
                  <c:v>575000</c:v>
                </c:pt>
                <c:pt idx="114">
                  <c:v>580000</c:v>
                </c:pt>
                <c:pt idx="115">
                  <c:v>585000</c:v>
                </c:pt>
                <c:pt idx="116">
                  <c:v>590000</c:v>
                </c:pt>
                <c:pt idx="117">
                  <c:v>595000</c:v>
                </c:pt>
                <c:pt idx="118">
                  <c:v>600000</c:v>
                </c:pt>
                <c:pt idx="119">
                  <c:v>605000</c:v>
                </c:pt>
                <c:pt idx="120">
                  <c:v>610000</c:v>
                </c:pt>
                <c:pt idx="121">
                  <c:v>615000</c:v>
                </c:pt>
                <c:pt idx="122">
                  <c:v>620000</c:v>
                </c:pt>
                <c:pt idx="123">
                  <c:v>625000</c:v>
                </c:pt>
                <c:pt idx="124">
                  <c:v>630000</c:v>
                </c:pt>
                <c:pt idx="125">
                  <c:v>635000</c:v>
                </c:pt>
                <c:pt idx="126">
                  <c:v>640000</c:v>
                </c:pt>
                <c:pt idx="127">
                  <c:v>645000</c:v>
                </c:pt>
                <c:pt idx="128">
                  <c:v>650000</c:v>
                </c:pt>
                <c:pt idx="129">
                  <c:v>655000</c:v>
                </c:pt>
                <c:pt idx="130">
                  <c:v>660000</c:v>
                </c:pt>
                <c:pt idx="131">
                  <c:v>665000</c:v>
                </c:pt>
                <c:pt idx="132">
                  <c:v>670000</c:v>
                </c:pt>
                <c:pt idx="133">
                  <c:v>675000</c:v>
                </c:pt>
                <c:pt idx="134">
                  <c:v>680000</c:v>
                </c:pt>
                <c:pt idx="135">
                  <c:v>685000</c:v>
                </c:pt>
                <c:pt idx="136">
                  <c:v>690000</c:v>
                </c:pt>
                <c:pt idx="137">
                  <c:v>695000</c:v>
                </c:pt>
                <c:pt idx="138">
                  <c:v>700000</c:v>
                </c:pt>
                <c:pt idx="139">
                  <c:v>705000</c:v>
                </c:pt>
                <c:pt idx="140">
                  <c:v>710000</c:v>
                </c:pt>
                <c:pt idx="141">
                  <c:v>715000</c:v>
                </c:pt>
                <c:pt idx="142">
                  <c:v>720000</c:v>
                </c:pt>
                <c:pt idx="143">
                  <c:v>725000</c:v>
                </c:pt>
                <c:pt idx="144">
                  <c:v>730000</c:v>
                </c:pt>
                <c:pt idx="145">
                  <c:v>735000</c:v>
                </c:pt>
                <c:pt idx="146">
                  <c:v>740000</c:v>
                </c:pt>
                <c:pt idx="147">
                  <c:v>745000</c:v>
                </c:pt>
                <c:pt idx="148">
                  <c:v>750000</c:v>
                </c:pt>
                <c:pt idx="149">
                  <c:v>755000</c:v>
                </c:pt>
                <c:pt idx="150">
                  <c:v>760000</c:v>
                </c:pt>
                <c:pt idx="151">
                  <c:v>765000</c:v>
                </c:pt>
                <c:pt idx="152">
                  <c:v>770000</c:v>
                </c:pt>
                <c:pt idx="153">
                  <c:v>775000</c:v>
                </c:pt>
                <c:pt idx="154">
                  <c:v>780000</c:v>
                </c:pt>
                <c:pt idx="155">
                  <c:v>785000</c:v>
                </c:pt>
                <c:pt idx="156">
                  <c:v>790000</c:v>
                </c:pt>
                <c:pt idx="157">
                  <c:v>795000</c:v>
                </c:pt>
                <c:pt idx="158">
                  <c:v>800000</c:v>
                </c:pt>
                <c:pt idx="159">
                  <c:v>805000</c:v>
                </c:pt>
                <c:pt idx="160">
                  <c:v>810000</c:v>
                </c:pt>
                <c:pt idx="161">
                  <c:v>815000</c:v>
                </c:pt>
                <c:pt idx="162">
                  <c:v>820000</c:v>
                </c:pt>
                <c:pt idx="163">
                  <c:v>825000</c:v>
                </c:pt>
                <c:pt idx="164">
                  <c:v>830000</c:v>
                </c:pt>
                <c:pt idx="165">
                  <c:v>835000</c:v>
                </c:pt>
                <c:pt idx="166">
                  <c:v>840000</c:v>
                </c:pt>
                <c:pt idx="167">
                  <c:v>845000</c:v>
                </c:pt>
                <c:pt idx="168">
                  <c:v>850000</c:v>
                </c:pt>
                <c:pt idx="169">
                  <c:v>855000</c:v>
                </c:pt>
                <c:pt idx="170">
                  <c:v>860000</c:v>
                </c:pt>
                <c:pt idx="171">
                  <c:v>865000</c:v>
                </c:pt>
                <c:pt idx="172">
                  <c:v>870000</c:v>
                </c:pt>
                <c:pt idx="173">
                  <c:v>875000</c:v>
                </c:pt>
                <c:pt idx="174">
                  <c:v>880000</c:v>
                </c:pt>
                <c:pt idx="175">
                  <c:v>885000</c:v>
                </c:pt>
                <c:pt idx="176">
                  <c:v>890000</c:v>
                </c:pt>
                <c:pt idx="177">
                  <c:v>895000</c:v>
                </c:pt>
                <c:pt idx="178">
                  <c:v>900000</c:v>
                </c:pt>
                <c:pt idx="179">
                  <c:v>905000</c:v>
                </c:pt>
                <c:pt idx="180">
                  <c:v>910000</c:v>
                </c:pt>
                <c:pt idx="181">
                  <c:v>915000</c:v>
                </c:pt>
                <c:pt idx="182">
                  <c:v>920000</c:v>
                </c:pt>
                <c:pt idx="183">
                  <c:v>925000</c:v>
                </c:pt>
                <c:pt idx="184">
                  <c:v>930000</c:v>
                </c:pt>
                <c:pt idx="185">
                  <c:v>935000</c:v>
                </c:pt>
                <c:pt idx="186">
                  <c:v>940000</c:v>
                </c:pt>
                <c:pt idx="187">
                  <c:v>945000</c:v>
                </c:pt>
                <c:pt idx="188">
                  <c:v>950000</c:v>
                </c:pt>
                <c:pt idx="189">
                  <c:v>955000</c:v>
                </c:pt>
                <c:pt idx="190">
                  <c:v>960000</c:v>
                </c:pt>
                <c:pt idx="191">
                  <c:v>965000</c:v>
                </c:pt>
                <c:pt idx="192">
                  <c:v>970000</c:v>
                </c:pt>
                <c:pt idx="193">
                  <c:v>975000</c:v>
                </c:pt>
                <c:pt idx="194">
                  <c:v>980000</c:v>
                </c:pt>
                <c:pt idx="195">
                  <c:v>985000</c:v>
                </c:pt>
                <c:pt idx="196">
                  <c:v>990000</c:v>
                </c:pt>
                <c:pt idx="197">
                  <c:v>995000</c:v>
                </c:pt>
                <c:pt idx="198">
                  <c:v>1000000</c:v>
                </c:pt>
                <c:pt idx="199">
                  <c:v>1005000</c:v>
                </c:pt>
              </c:numCache>
            </c:numRef>
          </c:xVal>
          <c:yVal>
            <c:numRef>
              <c:f>'INB Plot'!$Q$35:$Q$234</c:f>
              <c:numCache>
                <c:formatCode>0.00</c:formatCode>
                <c:ptCount val="200"/>
                <c:pt idx="0">
                  <c:v>-3626.1618653674709</c:v>
                </c:pt>
                <c:pt idx="1">
                  <c:v>-3592.9795662563101</c:v>
                </c:pt>
                <c:pt idx="2">
                  <c:v>-3565.8205233996023</c:v>
                </c:pt>
                <c:pt idx="3">
                  <c:v>-3542.0946189664787</c:v>
                </c:pt>
                <c:pt idx="4">
                  <c:v>-3520.4304931677411</c:v>
                </c:pt>
                <c:pt idx="5">
                  <c:v>-3500.0759104717226</c:v>
                </c:pt>
                <c:pt idx="6">
                  <c:v>-3480.595708908631</c:v>
                </c:pt>
                <c:pt idx="7">
                  <c:v>-3461.7245934764819</c:v>
                </c:pt>
                <c:pt idx="8">
                  <c:v>-3443.2930858595041</c:v>
                </c:pt>
                <c:pt idx="9">
                  <c:v>-3425.1884541365944</c:v>
                </c:pt>
                <c:pt idx="10">
                  <c:v>-3407.3330685081514</c:v>
                </c:pt>
                <c:pt idx="11">
                  <c:v>-3389.6718564241155</c:v>
                </c:pt>
                <c:pt idx="12">
                  <c:v>-3372.1647311671404</c:v>
                </c:pt>
                <c:pt idx="13">
                  <c:v>-3354.7818552517306</c:v>
                </c:pt>
                <c:pt idx="14">
                  <c:v>-3337.5005818321561</c:v>
                </c:pt>
                <c:pt idx="15">
                  <c:v>-3320.303423474948</c:v>
                </c:pt>
                <c:pt idx="16">
                  <c:v>-3303.1766691838934</c:v>
                </c:pt>
                <c:pt idx="17">
                  <c:v>-3286.1094216379543</c:v>
                </c:pt>
                <c:pt idx="18">
                  <c:v>-3269.0929134871994</c:v>
                </c:pt>
                <c:pt idx="19">
                  <c:v>-3252.1200130452708</c:v>
                </c:pt>
                <c:pt idx="20">
                  <c:v>-3235.184861078591</c:v>
                </c:pt>
                <c:pt idx="21">
                  <c:v>-3218.2825999720026</c:v>
                </c:pt>
                <c:pt idx="22">
                  <c:v>-3201.4091690531409</c:v>
                </c:pt>
                <c:pt idx="23">
                  <c:v>-3184.5611480076386</c:v>
                </c:pt>
                <c:pt idx="24">
                  <c:v>-3167.7356357308295</c:v>
                </c:pt>
                <c:pt idx="25">
                  <c:v>-3150.9301556206237</c:v>
                </c:pt>
                <c:pt idx="26">
                  <c:v>-3134.1425808289541</c:v>
                </c:pt>
                <c:pt idx="27">
                  <c:v>-3117.3710747406658</c:v>
                </c:pt>
                <c:pt idx="28">
                  <c:v>-3100.6140431860349</c:v>
                </c:pt>
                <c:pt idx="29">
                  <c:v>-3083.8700957786864</c:v>
                </c:pt>
                <c:pt idx="30">
                  <c:v>-3067.1380144117861</c:v>
                </c:pt>
                <c:pt idx="31">
                  <c:v>-3050.4167274148303</c:v>
                </c:pt>
                <c:pt idx="32">
                  <c:v>-3033.7052882205762</c:v>
                </c:pt>
                <c:pt idx="33">
                  <c:v>-3017.0028576509512</c:v>
                </c:pt>
                <c:pt idx="34">
                  <c:v>-3000.3086891262928</c:v>
                </c:pt>
                <c:pt idx="35">
                  <c:v>-2983.62211625079</c:v>
                </c:pt>
                <c:pt idx="36">
                  <c:v>-2966.9425423408634</c:v>
                </c:pt>
                <c:pt idx="37">
                  <c:v>-2950.2694315511094</c:v>
                </c:pt>
                <c:pt idx="38">
                  <c:v>-2933.6023013208137</c:v>
                </c:pt>
                <c:pt idx="39">
                  <c:v>-2916.9407159175057</c:v>
                </c:pt>
                <c:pt idx="40">
                  <c:v>-2900.2842808962473</c:v>
                </c:pt>
                <c:pt idx="41">
                  <c:v>-2883.632638326756</c:v>
                </c:pt>
                <c:pt idx="42">
                  <c:v>-2866.9854626671163</c:v>
                </c:pt>
                <c:pt idx="43">
                  <c:v>-2850.3424571842334</c:v>
                </c:pt>
                <c:pt idx="44">
                  <c:v>-2833.7033508383952</c:v>
                </c:pt>
                <c:pt idx="45">
                  <c:v>-2817.0678955632743</c:v>
                </c:pt>
                <c:pt idx="46">
                  <c:v>-2800.4358638840722</c:v>
                </c:pt>
                <c:pt idx="47">
                  <c:v>-2783.8070468257783</c:v>
                </c:pt>
                <c:pt idx="48">
                  <c:v>-2767.1812520711769</c:v>
                </c:pt>
                <c:pt idx="49">
                  <c:v>-2750.5583023345057</c:v>
                </c:pt>
                <c:pt idx="50">
                  <c:v>-2733.9380339218919</c:v>
                </c:pt>
                <c:pt idx="51">
                  <c:v>-2717.3202954540302</c:v>
                </c:pt>
                <c:pt idx="52">
                  <c:v>-2700.7049467301713</c:v>
                </c:pt>
                <c:pt idx="53">
                  <c:v>-2684.0918577155117</c:v>
                </c:pt>
                <c:pt idx="54">
                  <c:v>-2667.4809076366582</c:v>
                </c:pt>
                <c:pt idx="55">
                  <c:v>-2650.8719841719249</c:v>
                </c:pt>
                <c:pt idx="56">
                  <c:v>-2634.2649827250793</c:v>
                </c:pt>
                <c:pt idx="57">
                  <c:v>-2617.6598057726824</c:v>
                </c:pt>
                <c:pt idx="58">
                  <c:v>-2601.0563622764607</c:v>
                </c:pt>
                <c:pt idx="59">
                  <c:v>-2584.4545671532851</c:v>
                </c:pt>
                <c:pt idx="60">
                  <c:v>-2567.854340796272</c:v>
                </c:pt>
                <c:pt idx="61">
                  <c:v>-2551.255608641347</c:v>
                </c:pt>
                <c:pt idx="62">
                  <c:v>-2534.658300774322</c:v>
                </c:pt>
                <c:pt idx="63">
                  <c:v>-2518.0623515741327</c:v>
                </c:pt>
                <c:pt idx="64">
                  <c:v>-2501.4676993884082</c:v>
                </c:pt>
                <c:pt idx="65">
                  <c:v>-2484.8742862380245</c:v>
                </c:pt>
                <c:pt idx="66">
                  <c:v>-2468.2820575476426</c:v>
                </c:pt>
                <c:pt idx="67">
                  <c:v>-2451.6909618996256</c:v>
                </c:pt>
                <c:pt idx="68">
                  <c:v>-2435.1009508089915</c:v>
                </c:pt>
                <c:pt idx="69">
                  <c:v>-2418.5119785173265</c:v>
                </c:pt>
                <c:pt idx="70">
                  <c:v>-2401.9240018038531</c:v>
                </c:pt>
                <c:pt idx="71">
                  <c:v>-2385.3369798119606</c:v>
                </c:pt>
                <c:pt idx="72">
                  <c:v>-2368.7508738897959</c:v>
                </c:pt>
                <c:pt idx="73">
                  <c:v>-2352.1656474435558</c:v>
                </c:pt>
                <c:pt idx="74">
                  <c:v>-2335.5812658023524</c:v>
                </c:pt>
                <c:pt idx="75">
                  <c:v>-2318.9976960935737</c:v>
                </c:pt>
                <c:pt idx="76">
                  <c:v>-2302.4149071278225</c:v>
                </c:pt>
                <c:pt idx="77">
                  <c:v>-2285.8328692925688</c:v>
                </c:pt>
                <c:pt idx="78">
                  <c:v>-2269.2515544537619</c:v>
                </c:pt>
                <c:pt idx="79">
                  <c:v>-2252.6709358647249</c:v>
                </c:pt>
                <c:pt idx="80">
                  <c:v>-2236.0909880816944</c:v>
                </c:pt>
                <c:pt idx="81">
                  <c:v>-2219.5116868854557</c:v>
                </c:pt>
                <c:pt idx="82">
                  <c:v>-2202.9330092085675</c:v>
                </c:pt>
                <c:pt idx="83">
                  <c:v>-2186.3549330677179</c:v>
                </c:pt>
                <c:pt idx="84">
                  <c:v>-2169.7774375007812</c:v>
                </c:pt>
                <c:pt idx="85">
                  <c:v>-2153.200502508219</c:v>
                </c:pt>
                <c:pt idx="86">
                  <c:v>-2136.6241089984669</c:v>
                </c:pt>
                <c:pt idx="87">
                  <c:v>-2120.0482387369893</c:v>
                </c:pt>
                <c:pt idx="88">
                  <c:v>-2103.4728742987427</c:v>
                </c:pt>
                <c:pt idx="89">
                  <c:v>-2086.8979990237467</c:v>
                </c:pt>
                <c:pt idx="90">
                  <c:v>-2070.3235969755642</c:v>
                </c:pt>
                <c:pt idx="91">
                  <c:v>-2053.7496529024529</c:v>
                </c:pt>
                <c:pt idx="92">
                  <c:v>-2037.1761522009892</c:v>
                </c:pt>
                <c:pt idx="93">
                  <c:v>-2020.6030808819851</c:v>
                </c:pt>
                <c:pt idx="94">
                  <c:v>-2004.0304255385381</c:v>
                </c:pt>
                <c:pt idx="95">
                  <c:v>-1987.4581733160567</c:v>
                </c:pt>
                <c:pt idx="96">
                  <c:v>-1970.8863118841064</c:v>
                </c:pt>
                <c:pt idx="97">
                  <c:v>-1954.3148294099728</c:v>
                </c:pt>
                <c:pt idx="98">
                  <c:v>-1937.7437145337972</c:v>
                </c:pt>
                <c:pt idx="99">
                  <c:v>-1921.1729563452009</c:v>
                </c:pt>
                <c:pt idx="100">
                  <c:v>-1904.6025443612716</c:v>
                </c:pt>
                <c:pt idx="101">
                  <c:v>-1888.032468505834</c:v>
                </c:pt>
                <c:pt idx="102">
                  <c:v>-1871.4627190899164</c:v>
                </c:pt>
                <c:pt idx="103">
                  <c:v>-1854.8932867933336</c:v>
                </c:pt>
                <c:pt idx="104">
                  <c:v>-1838.3241626473064</c:v>
                </c:pt>
                <c:pt idx="105">
                  <c:v>-1821.7553380180516</c:v>
                </c:pt>
                <c:pt idx="106">
                  <c:v>-1805.1868045913006</c:v>
                </c:pt>
                <c:pt idx="107">
                  <c:v>-1788.6185543576466</c:v>
                </c:pt>
                <c:pt idx="108">
                  <c:v>-1772.0505795987001</c:v>
                </c:pt>
                <c:pt idx="109">
                  <c:v>-1755.4828728739976</c:v>
                </c:pt>
                <c:pt idx="110">
                  <c:v>-1738.9154270086019</c:v>
                </c:pt>
                <c:pt idx="111">
                  <c:v>-1722.3482350813656</c:v>
                </c:pt>
                <c:pt idx="112">
                  <c:v>-1705.7812904138082</c:v>
                </c:pt>
                <c:pt idx="113">
                  <c:v>-1689.2145865595712</c:v>
                </c:pt>
                <c:pt idx="114">
                  <c:v>-1672.6481172944304</c:v>
                </c:pt>
                <c:pt idx="115">
                  <c:v>-1656.0818766067969</c:v>
                </c:pt>
                <c:pt idx="116">
                  <c:v>-1639.5158586887319</c:v>
                </c:pt>
                <c:pt idx="117">
                  <c:v>-1622.9500579273817</c:v>
                </c:pt>
                <c:pt idx="118">
                  <c:v>-1606.3844688968638</c:v>
                </c:pt>
                <c:pt idx="119">
                  <c:v>-1589.8190863505424</c:v>
                </c:pt>
                <c:pt idx="120">
                  <c:v>-1573.2539052136945</c:v>
                </c:pt>
                <c:pt idx="121">
                  <c:v>-1556.6889205765165</c:v>
                </c:pt>
                <c:pt idx="122">
                  <c:v>-1540.1241276874889</c:v>
                </c:pt>
                <c:pt idx="123">
                  <c:v>-1523.5595219470451</c:v>
                </c:pt>
                <c:pt idx="124">
                  <c:v>-1506.9950989015442</c:v>
                </c:pt>
                <c:pt idx="125">
                  <c:v>-1490.4308542375384</c:v>
                </c:pt>
                <c:pt idx="126">
                  <c:v>-1473.866783776286</c:v>
                </c:pt>
                <c:pt idx="127">
                  <c:v>-1457.3028834685501</c:v>
                </c:pt>
                <c:pt idx="128">
                  <c:v>-1440.7391493896066</c:v>
                </c:pt>
                <c:pt idx="129">
                  <c:v>-1424.1755777345061</c:v>
                </c:pt>
                <c:pt idx="130">
                  <c:v>-1407.6121648135331</c:v>
                </c:pt>
                <c:pt idx="131">
                  <c:v>-1391.0489070478816</c:v>
                </c:pt>
                <c:pt idx="132">
                  <c:v>-1374.4858009655154</c:v>
                </c:pt>
                <c:pt idx="133">
                  <c:v>-1357.9228431972142</c:v>
                </c:pt>
                <c:pt idx="134">
                  <c:v>-1341.360030472807</c:v>
                </c:pt>
                <c:pt idx="135">
                  <c:v>-1324.7973596175416</c:v>
                </c:pt>
                <c:pt idx="136">
                  <c:v>-1308.234827548652</c:v>
                </c:pt>
                <c:pt idx="137">
                  <c:v>-1291.6724312720289</c:v>
                </c:pt>
                <c:pt idx="138">
                  <c:v>-1275.1101678790683</c:v>
                </c:pt>
                <c:pt idx="139">
                  <c:v>-1258.5480345436436</c:v>
                </c:pt>
                <c:pt idx="140">
                  <c:v>-1241.9860285191908</c:v>
                </c:pt>
                <c:pt idx="141">
                  <c:v>-1225.4241471359392</c:v>
                </c:pt>
                <c:pt idx="142">
                  <c:v>-1208.8623877982427</c:v>
                </c:pt>
                <c:pt idx="143">
                  <c:v>-1192.3007479820208</c:v>
                </c:pt>
                <c:pt idx="144">
                  <c:v>-1175.7392252323234</c:v>
                </c:pt>
                <c:pt idx="145">
                  <c:v>-1159.1778171609576</c:v>
                </c:pt>
                <c:pt idx="146">
                  <c:v>-1142.6165214442572</c:v>
                </c:pt>
                <c:pt idx="147">
                  <c:v>-1126.0553358209054</c:v>
                </c:pt>
                <c:pt idx="148">
                  <c:v>-1109.4942580898551</c:v>
                </c:pt>
                <c:pt idx="149">
                  <c:v>-1092.933286108344</c:v>
                </c:pt>
                <c:pt idx="150">
                  <c:v>-1076.372417789973</c:v>
                </c:pt>
                <c:pt idx="151">
                  <c:v>-1059.8116511028675</c:v>
                </c:pt>
                <c:pt idx="152">
                  <c:v>-1043.2509840679013</c:v>
                </c:pt>
                <c:pt idx="153">
                  <c:v>-1026.6904147570058</c:v>
                </c:pt>
                <c:pt idx="154">
                  <c:v>-1010.1299412915323</c:v>
                </c:pt>
                <c:pt idx="155">
                  <c:v>-993.56956184066257</c:v>
                </c:pt>
                <c:pt idx="156">
                  <c:v>-977.00927461992433</c:v>
                </c:pt>
                <c:pt idx="157">
                  <c:v>-960.44907788970886</c:v>
                </c:pt>
                <c:pt idx="158">
                  <c:v>-943.88896995388859</c:v>
                </c:pt>
                <c:pt idx="159">
                  <c:v>-927.32894915845645</c:v>
                </c:pt>
                <c:pt idx="160">
                  <c:v>-910.76901389022532</c:v>
                </c:pt>
                <c:pt idx="161">
                  <c:v>-894.20916257558201</c:v>
                </c:pt>
                <c:pt idx="162">
                  <c:v>-877.64939367928855</c:v>
                </c:pt>
                <c:pt idx="163">
                  <c:v>-861.08970570329257</c:v>
                </c:pt>
                <c:pt idx="164">
                  <c:v>-844.53009718564317</c:v>
                </c:pt>
                <c:pt idx="165">
                  <c:v>-827.97056669938138</c:v>
                </c:pt>
                <c:pt idx="166">
                  <c:v>-811.41111285152328</c:v>
                </c:pt>
                <c:pt idx="167">
                  <c:v>-794.85173428203052</c:v>
                </c:pt>
                <c:pt idx="168">
                  <c:v>-778.29242966286074</c:v>
                </c:pt>
                <c:pt idx="169">
                  <c:v>-761.73319769702539</c:v>
                </c:pt>
                <c:pt idx="170">
                  <c:v>-745.17403711768566</c:v>
                </c:pt>
                <c:pt idx="171">
                  <c:v>-728.61494668728847</c:v>
                </c:pt>
                <c:pt idx="172">
                  <c:v>-712.05592519671518</c:v>
                </c:pt>
                <c:pt idx="173">
                  <c:v>-695.49697146447761</c:v>
                </c:pt>
                <c:pt idx="174">
                  <c:v>-678.93808433593222</c:v>
                </c:pt>
                <c:pt idx="175">
                  <c:v>-662.37926268251431</c:v>
                </c:pt>
                <c:pt idx="176">
                  <c:v>-645.82050540101955</c:v>
                </c:pt>
                <c:pt idx="177">
                  <c:v>-629.26181141287816</c:v>
                </c:pt>
                <c:pt idx="178">
                  <c:v>-612.70317966349648</c:v>
                </c:pt>
                <c:pt idx="179">
                  <c:v>-596.1446091215621</c:v>
                </c:pt>
                <c:pt idx="180">
                  <c:v>-579.58609877843446</c:v>
                </c:pt>
                <c:pt idx="181">
                  <c:v>-563.02764764750282</c:v>
                </c:pt>
                <c:pt idx="182">
                  <c:v>-546.46925476360957</c:v>
                </c:pt>
                <c:pt idx="183">
                  <c:v>-529.9109191824482</c:v>
                </c:pt>
                <c:pt idx="184">
                  <c:v>-513.35263998001756</c:v>
                </c:pt>
                <c:pt idx="185">
                  <c:v>-496.79441625207801</c:v>
                </c:pt>
                <c:pt idx="186">
                  <c:v>-480.23624711361845</c:v>
                </c:pt>
                <c:pt idx="187">
                  <c:v>-463.67813169835608</c:v>
                </c:pt>
                <c:pt idx="188">
                  <c:v>-447.1200691582435</c:v>
                </c:pt>
                <c:pt idx="189">
                  <c:v>-430.56205866297933</c:v>
                </c:pt>
                <c:pt idx="190">
                  <c:v>-414.00409939955898</c:v>
                </c:pt>
                <c:pt idx="191">
                  <c:v>-397.44619057182717</c:v>
                </c:pt>
                <c:pt idx="192">
                  <c:v>-380.8883314000359</c:v>
                </c:pt>
                <c:pt idx="193">
                  <c:v>-364.33052112042787</c:v>
                </c:pt>
                <c:pt idx="194">
                  <c:v>-347.77275898482731</c:v>
                </c:pt>
                <c:pt idx="195">
                  <c:v>-331.21504426024876</c:v>
                </c:pt>
                <c:pt idx="196">
                  <c:v>-314.65737622850611</c:v>
                </c:pt>
                <c:pt idx="197">
                  <c:v>-298.09975418584872</c:v>
                </c:pt>
                <c:pt idx="198">
                  <c:v>-281.54217744259586</c:v>
                </c:pt>
                <c:pt idx="199">
                  <c:v>-264.98464532279286</c:v>
                </c:pt>
              </c:numCache>
            </c:numRef>
          </c:yVal>
          <c:smooth val="1"/>
        </c:ser>
        <c:ser>
          <c:idx val="6"/>
          <c:order val="6"/>
          <c:tx>
            <c:v>Upper Limit of INB</c:v>
          </c:tx>
          <c:spPr>
            <a:ln w="12700">
              <a:solidFill>
                <a:schemeClr val="tx1"/>
              </a:solidFill>
              <a:prstDash val="solid"/>
            </a:ln>
          </c:spPr>
          <c:marker>
            <c:symbol val="none"/>
          </c:marker>
          <c:xVal>
            <c:numRef>
              <c:f>'INB Plot'!$A$35:$A$234</c:f>
              <c:numCache>
                <c:formatCode>General</c:formatCode>
                <c:ptCount val="200"/>
                <c:pt idx="0">
                  <c:v>10000</c:v>
                </c:pt>
                <c:pt idx="1">
                  <c:v>15000</c:v>
                </c:pt>
                <c:pt idx="2">
                  <c:v>20000</c:v>
                </c:pt>
                <c:pt idx="3">
                  <c:v>25000</c:v>
                </c:pt>
                <c:pt idx="4">
                  <c:v>30000</c:v>
                </c:pt>
                <c:pt idx="5">
                  <c:v>35000</c:v>
                </c:pt>
                <c:pt idx="6">
                  <c:v>40000</c:v>
                </c:pt>
                <c:pt idx="7">
                  <c:v>45000</c:v>
                </c:pt>
                <c:pt idx="8">
                  <c:v>50000</c:v>
                </c:pt>
                <c:pt idx="9">
                  <c:v>55000</c:v>
                </c:pt>
                <c:pt idx="10">
                  <c:v>60000</c:v>
                </c:pt>
                <c:pt idx="11">
                  <c:v>65000</c:v>
                </c:pt>
                <c:pt idx="12">
                  <c:v>70000</c:v>
                </c:pt>
                <c:pt idx="13">
                  <c:v>75000</c:v>
                </c:pt>
                <c:pt idx="14">
                  <c:v>80000</c:v>
                </c:pt>
                <c:pt idx="15">
                  <c:v>85000</c:v>
                </c:pt>
                <c:pt idx="16">
                  <c:v>90000</c:v>
                </c:pt>
                <c:pt idx="17">
                  <c:v>95000</c:v>
                </c:pt>
                <c:pt idx="18">
                  <c:v>100000</c:v>
                </c:pt>
                <c:pt idx="19">
                  <c:v>105000</c:v>
                </c:pt>
                <c:pt idx="20">
                  <c:v>110000</c:v>
                </c:pt>
                <c:pt idx="21">
                  <c:v>115000</c:v>
                </c:pt>
                <c:pt idx="22">
                  <c:v>120000</c:v>
                </c:pt>
                <c:pt idx="23">
                  <c:v>125000</c:v>
                </c:pt>
                <c:pt idx="24">
                  <c:v>130000</c:v>
                </c:pt>
                <c:pt idx="25">
                  <c:v>135000</c:v>
                </c:pt>
                <c:pt idx="26">
                  <c:v>140000</c:v>
                </c:pt>
                <c:pt idx="27">
                  <c:v>145000</c:v>
                </c:pt>
                <c:pt idx="28">
                  <c:v>150000</c:v>
                </c:pt>
                <c:pt idx="29">
                  <c:v>155000</c:v>
                </c:pt>
                <c:pt idx="30">
                  <c:v>160000</c:v>
                </c:pt>
                <c:pt idx="31">
                  <c:v>165000</c:v>
                </c:pt>
                <c:pt idx="32">
                  <c:v>170000</c:v>
                </c:pt>
                <c:pt idx="33">
                  <c:v>175000</c:v>
                </c:pt>
                <c:pt idx="34">
                  <c:v>180000</c:v>
                </c:pt>
                <c:pt idx="35">
                  <c:v>185000</c:v>
                </c:pt>
                <c:pt idx="36">
                  <c:v>190000</c:v>
                </c:pt>
                <c:pt idx="37">
                  <c:v>195000</c:v>
                </c:pt>
                <c:pt idx="38">
                  <c:v>200000</c:v>
                </c:pt>
                <c:pt idx="39">
                  <c:v>205000</c:v>
                </c:pt>
                <c:pt idx="40">
                  <c:v>210000</c:v>
                </c:pt>
                <c:pt idx="41">
                  <c:v>215000</c:v>
                </c:pt>
                <c:pt idx="42">
                  <c:v>220000</c:v>
                </c:pt>
                <c:pt idx="43">
                  <c:v>225000</c:v>
                </c:pt>
                <c:pt idx="44">
                  <c:v>230000</c:v>
                </c:pt>
                <c:pt idx="45">
                  <c:v>235000</c:v>
                </c:pt>
                <c:pt idx="46">
                  <c:v>240000</c:v>
                </c:pt>
                <c:pt idx="47">
                  <c:v>245000</c:v>
                </c:pt>
                <c:pt idx="48">
                  <c:v>250000</c:v>
                </c:pt>
                <c:pt idx="49">
                  <c:v>255000</c:v>
                </c:pt>
                <c:pt idx="50">
                  <c:v>260000</c:v>
                </c:pt>
                <c:pt idx="51">
                  <c:v>265000</c:v>
                </c:pt>
                <c:pt idx="52">
                  <c:v>270000</c:v>
                </c:pt>
                <c:pt idx="53">
                  <c:v>275000</c:v>
                </c:pt>
                <c:pt idx="54">
                  <c:v>280000</c:v>
                </c:pt>
                <c:pt idx="55">
                  <c:v>285000</c:v>
                </c:pt>
                <c:pt idx="56">
                  <c:v>290000</c:v>
                </c:pt>
                <c:pt idx="57">
                  <c:v>295000</c:v>
                </c:pt>
                <c:pt idx="58">
                  <c:v>300000</c:v>
                </c:pt>
                <c:pt idx="59">
                  <c:v>305000</c:v>
                </c:pt>
                <c:pt idx="60">
                  <c:v>310000</c:v>
                </c:pt>
                <c:pt idx="61">
                  <c:v>315000</c:v>
                </c:pt>
                <c:pt idx="62">
                  <c:v>320000</c:v>
                </c:pt>
                <c:pt idx="63">
                  <c:v>325000</c:v>
                </c:pt>
                <c:pt idx="64">
                  <c:v>330000</c:v>
                </c:pt>
                <c:pt idx="65">
                  <c:v>335000</c:v>
                </c:pt>
                <c:pt idx="66">
                  <c:v>340000</c:v>
                </c:pt>
                <c:pt idx="67">
                  <c:v>345000</c:v>
                </c:pt>
                <c:pt idx="68">
                  <c:v>350000</c:v>
                </c:pt>
                <c:pt idx="69">
                  <c:v>355000</c:v>
                </c:pt>
                <c:pt idx="70">
                  <c:v>360000</c:v>
                </c:pt>
                <c:pt idx="71">
                  <c:v>365000</c:v>
                </c:pt>
                <c:pt idx="72">
                  <c:v>370000</c:v>
                </c:pt>
                <c:pt idx="73">
                  <c:v>375000</c:v>
                </c:pt>
                <c:pt idx="74">
                  <c:v>380000</c:v>
                </c:pt>
                <c:pt idx="75">
                  <c:v>385000</c:v>
                </c:pt>
                <c:pt idx="76">
                  <c:v>390000</c:v>
                </c:pt>
                <c:pt idx="77">
                  <c:v>395000</c:v>
                </c:pt>
                <c:pt idx="78">
                  <c:v>400000</c:v>
                </c:pt>
                <c:pt idx="79">
                  <c:v>405000</c:v>
                </c:pt>
                <c:pt idx="80">
                  <c:v>410000</c:v>
                </c:pt>
                <c:pt idx="81">
                  <c:v>415000</c:v>
                </c:pt>
                <c:pt idx="82">
                  <c:v>420000</c:v>
                </c:pt>
                <c:pt idx="83">
                  <c:v>425000</c:v>
                </c:pt>
                <c:pt idx="84">
                  <c:v>430000</c:v>
                </c:pt>
                <c:pt idx="85">
                  <c:v>435000</c:v>
                </c:pt>
                <c:pt idx="86">
                  <c:v>440000</c:v>
                </c:pt>
                <c:pt idx="87">
                  <c:v>445000</c:v>
                </c:pt>
                <c:pt idx="88">
                  <c:v>450000</c:v>
                </c:pt>
                <c:pt idx="89">
                  <c:v>455000</c:v>
                </c:pt>
                <c:pt idx="90">
                  <c:v>460000</c:v>
                </c:pt>
                <c:pt idx="91">
                  <c:v>465000</c:v>
                </c:pt>
                <c:pt idx="92">
                  <c:v>470000</c:v>
                </c:pt>
                <c:pt idx="93">
                  <c:v>475000</c:v>
                </c:pt>
                <c:pt idx="94">
                  <c:v>480000</c:v>
                </c:pt>
                <c:pt idx="95">
                  <c:v>485000</c:v>
                </c:pt>
                <c:pt idx="96">
                  <c:v>490000</c:v>
                </c:pt>
                <c:pt idx="97">
                  <c:v>495000</c:v>
                </c:pt>
                <c:pt idx="98">
                  <c:v>500000</c:v>
                </c:pt>
                <c:pt idx="99">
                  <c:v>505000</c:v>
                </c:pt>
                <c:pt idx="100">
                  <c:v>510000</c:v>
                </c:pt>
                <c:pt idx="101">
                  <c:v>515000</c:v>
                </c:pt>
                <c:pt idx="102">
                  <c:v>520000</c:v>
                </c:pt>
                <c:pt idx="103">
                  <c:v>525000</c:v>
                </c:pt>
                <c:pt idx="104">
                  <c:v>530000</c:v>
                </c:pt>
                <c:pt idx="105">
                  <c:v>535000</c:v>
                </c:pt>
                <c:pt idx="106">
                  <c:v>540000</c:v>
                </c:pt>
                <c:pt idx="107">
                  <c:v>545000</c:v>
                </c:pt>
                <c:pt idx="108">
                  <c:v>550000</c:v>
                </c:pt>
                <c:pt idx="109">
                  <c:v>555000</c:v>
                </c:pt>
                <c:pt idx="110">
                  <c:v>560000</c:v>
                </c:pt>
                <c:pt idx="111">
                  <c:v>565000</c:v>
                </c:pt>
                <c:pt idx="112">
                  <c:v>570000</c:v>
                </c:pt>
                <c:pt idx="113">
                  <c:v>575000</c:v>
                </c:pt>
                <c:pt idx="114">
                  <c:v>580000</c:v>
                </c:pt>
                <c:pt idx="115">
                  <c:v>585000</c:v>
                </c:pt>
                <c:pt idx="116">
                  <c:v>590000</c:v>
                </c:pt>
                <c:pt idx="117">
                  <c:v>595000</c:v>
                </c:pt>
                <c:pt idx="118">
                  <c:v>600000</c:v>
                </c:pt>
                <c:pt idx="119">
                  <c:v>605000</c:v>
                </c:pt>
                <c:pt idx="120">
                  <c:v>610000</c:v>
                </c:pt>
                <c:pt idx="121">
                  <c:v>615000</c:v>
                </c:pt>
                <c:pt idx="122">
                  <c:v>620000</c:v>
                </c:pt>
                <c:pt idx="123">
                  <c:v>625000</c:v>
                </c:pt>
                <c:pt idx="124">
                  <c:v>630000</c:v>
                </c:pt>
                <c:pt idx="125">
                  <c:v>635000</c:v>
                </c:pt>
                <c:pt idx="126">
                  <c:v>640000</c:v>
                </c:pt>
                <c:pt idx="127">
                  <c:v>645000</c:v>
                </c:pt>
                <c:pt idx="128">
                  <c:v>650000</c:v>
                </c:pt>
                <c:pt idx="129">
                  <c:v>655000</c:v>
                </c:pt>
                <c:pt idx="130">
                  <c:v>660000</c:v>
                </c:pt>
                <c:pt idx="131">
                  <c:v>665000</c:v>
                </c:pt>
                <c:pt idx="132">
                  <c:v>670000</c:v>
                </c:pt>
                <c:pt idx="133">
                  <c:v>675000</c:v>
                </c:pt>
                <c:pt idx="134">
                  <c:v>680000</c:v>
                </c:pt>
                <c:pt idx="135">
                  <c:v>685000</c:v>
                </c:pt>
                <c:pt idx="136">
                  <c:v>690000</c:v>
                </c:pt>
                <c:pt idx="137">
                  <c:v>695000</c:v>
                </c:pt>
                <c:pt idx="138">
                  <c:v>700000</c:v>
                </c:pt>
                <c:pt idx="139">
                  <c:v>705000</c:v>
                </c:pt>
                <c:pt idx="140">
                  <c:v>710000</c:v>
                </c:pt>
                <c:pt idx="141">
                  <c:v>715000</c:v>
                </c:pt>
                <c:pt idx="142">
                  <c:v>720000</c:v>
                </c:pt>
                <c:pt idx="143">
                  <c:v>725000</c:v>
                </c:pt>
                <c:pt idx="144">
                  <c:v>730000</c:v>
                </c:pt>
                <c:pt idx="145">
                  <c:v>735000</c:v>
                </c:pt>
                <c:pt idx="146">
                  <c:v>740000</c:v>
                </c:pt>
                <c:pt idx="147">
                  <c:v>745000</c:v>
                </c:pt>
                <c:pt idx="148">
                  <c:v>750000</c:v>
                </c:pt>
                <c:pt idx="149">
                  <c:v>755000</c:v>
                </c:pt>
                <c:pt idx="150">
                  <c:v>760000</c:v>
                </c:pt>
                <c:pt idx="151">
                  <c:v>765000</c:v>
                </c:pt>
                <c:pt idx="152">
                  <c:v>770000</c:v>
                </c:pt>
                <c:pt idx="153">
                  <c:v>775000</c:v>
                </c:pt>
                <c:pt idx="154">
                  <c:v>780000</c:v>
                </c:pt>
                <c:pt idx="155">
                  <c:v>785000</c:v>
                </c:pt>
                <c:pt idx="156">
                  <c:v>790000</c:v>
                </c:pt>
                <c:pt idx="157">
                  <c:v>795000</c:v>
                </c:pt>
                <c:pt idx="158">
                  <c:v>800000</c:v>
                </c:pt>
                <c:pt idx="159">
                  <c:v>805000</c:v>
                </c:pt>
                <c:pt idx="160">
                  <c:v>810000</c:v>
                </c:pt>
                <c:pt idx="161">
                  <c:v>815000</c:v>
                </c:pt>
                <c:pt idx="162">
                  <c:v>820000</c:v>
                </c:pt>
                <c:pt idx="163">
                  <c:v>825000</c:v>
                </c:pt>
                <c:pt idx="164">
                  <c:v>830000</c:v>
                </c:pt>
                <c:pt idx="165">
                  <c:v>835000</c:v>
                </c:pt>
                <c:pt idx="166">
                  <c:v>840000</c:v>
                </c:pt>
                <c:pt idx="167">
                  <c:v>845000</c:v>
                </c:pt>
                <c:pt idx="168">
                  <c:v>850000</c:v>
                </c:pt>
                <c:pt idx="169">
                  <c:v>855000</c:v>
                </c:pt>
                <c:pt idx="170">
                  <c:v>860000</c:v>
                </c:pt>
                <c:pt idx="171">
                  <c:v>865000</c:v>
                </c:pt>
                <c:pt idx="172">
                  <c:v>870000</c:v>
                </c:pt>
                <c:pt idx="173">
                  <c:v>875000</c:v>
                </c:pt>
                <c:pt idx="174">
                  <c:v>880000</c:v>
                </c:pt>
                <c:pt idx="175">
                  <c:v>885000</c:v>
                </c:pt>
                <c:pt idx="176">
                  <c:v>890000</c:v>
                </c:pt>
                <c:pt idx="177">
                  <c:v>895000</c:v>
                </c:pt>
                <c:pt idx="178">
                  <c:v>900000</c:v>
                </c:pt>
                <c:pt idx="179">
                  <c:v>905000</c:v>
                </c:pt>
                <c:pt idx="180">
                  <c:v>910000</c:v>
                </c:pt>
                <c:pt idx="181">
                  <c:v>915000</c:v>
                </c:pt>
                <c:pt idx="182">
                  <c:v>920000</c:v>
                </c:pt>
                <c:pt idx="183">
                  <c:v>925000</c:v>
                </c:pt>
                <c:pt idx="184">
                  <c:v>930000</c:v>
                </c:pt>
                <c:pt idx="185">
                  <c:v>935000</c:v>
                </c:pt>
                <c:pt idx="186">
                  <c:v>940000</c:v>
                </c:pt>
                <c:pt idx="187">
                  <c:v>945000</c:v>
                </c:pt>
                <c:pt idx="188">
                  <c:v>950000</c:v>
                </c:pt>
                <c:pt idx="189">
                  <c:v>955000</c:v>
                </c:pt>
                <c:pt idx="190">
                  <c:v>960000</c:v>
                </c:pt>
                <c:pt idx="191">
                  <c:v>965000</c:v>
                </c:pt>
                <c:pt idx="192">
                  <c:v>970000</c:v>
                </c:pt>
                <c:pt idx="193">
                  <c:v>975000</c:v>
                </c:pt>
                <c:pt idx="194">
                  <c:v>980000</c:v>
                </c:pt>
                <c:pt idx="195">
                  <c:v>985000</c:v>
                </c:pt>
                <c:pt idx="196">
                  <c:v>990000</c:v>
                </c:pt>
                <c:pt idx="197">
                  <c:v>995000</c:v>
                </c:pt>
                <c:pt idx="198">
                  <c:v>1000000</c:v>
                </c:pt>
                <c:pt idx="199">
                  <c:v>1005000</c:v>
                </c:pt>
              </c:numCache>
            </c:numRef>
          </c:xVal>
          <c:yVal>
            <c:numRef>
              <c:f>'INB Plot'!$R$35:$R$234</c:f>
              <c:numCache>
                <c:formatCode>0.00</c:formatCode>
                <c:ptCount val="200"/>
                <c:pt idx="0">
                  <c:v>-3266.958134632529</c:v>
                </c:pt>
                <c:pt idx="1">
                  <c:v>-3156.1404337436898</c:v>
                </c:pt>
                <c:pt idx="2">
                  <c:v>-3039.2994766003967</c:v>
                </c:pt>
                <c:pt idx="3">
                  <c:v>-2919.0253810335203</c:v>
                </c:pt>
                <c:pt idx="4">
                  <c:v>-2796.6895068322578</c:v>
                </c:pt>
                <c:pt idx="5">
                  <c:v>-2673.0440895282763</c:v>
                </c:pt>
                <c:pt idx="6">
                  <c:v>-2548.524291091368</c:v>
                </c:pt>
                <c:pt idx="7">
                  <c:v>-2423.3954065235171</c:v>
                </c:pt>
                <c:pt idx="8">
                  <c:v>-2297.8269141404949</c:v>
                </c:pt>
                <c:pt idx="9">
                  <c:v>-2171.9315458634046</c:v>
                </c:pt>
                <c:pt idx="10">
                  <c:v>-2045.7869314918476</c:v>
                </c:pt>
                <c:pt idx="11">
                  <c:v>-1919.4481435758835</c:v>
                </c:pt>
                <c:pt idx="12">
                  <c:v>-1792.9552688328586</c:v>
                </c:pt>
                <c:pt idx="13">
                  <c:v>-1666.3381447482684</c:v>
                </c:pt>
                <c:pt idx="14">
                  <c:v>-1539.6194181678432</c:v>
                </c:pt>
                <c:pt idx="15">
                  <c:v>-1412.816576525051</c:v>
                </c:pt>
                <c:pt idx="16">
                  <c:v>-1285.9433308161056</c:v>
                </c:pt>
                <c:pt idx="17">
                  <c:v>-1159.0105783620445</c:v>
                </c:pt>
                <c:pt idx="18">
                  <c:v>-1032.0270865127998</c:v>
                </c:pt>
                <c:pt idx="19">
                  <c:v>-904.99998695472846</c:v>
                </c:pt>
                <c:pt idx="20">
                  <c:v>-777.93513892140777</c:v>
                </c:pt>
                <c:pt idx="21">
                  <c:v>-650.83740002799664</c:v>
                </c:pt>
                <c:pt idx="22">
                  <c:v>-523.7108309468581</c:v>
                </c:pt>
                <c:pt idx="23">
                  <c:v>-396.55885199236036</c:v>
                </c:pt>
                <c:pt idx="24">
                  <c:v>-269.38436426916587</c:v>
                </c:pt>
                <c:pt idx="25">
                  <c:v>-142.18984437937183</c:v>
                </c:pt>
                <c:pt idx="26">
                  <c:v>-14.97741917104122</c:v>
                </c:pt>
                <c:pt idx="27">
                  <c:v>112.25107474067022</c:v>
                </c:pt>
                <c:pt idx="28">
                  <c:v>239.49404318603956</c:v>
                </c:pt>
                <c:pt idx="29">
                  <c:v>366.75009577869105</c:v>
                </c:pt>
                <c:pt idx="30">
                  <c:v>494.01801441179077</c:v>
                </c:pt>
                <c:pt idx="31">
                  <c:v>621.29672741483523</c:v>
                </c:pt>
                <c:pt idx="32">
                  <c:v>748.58528822058111</c:v>
                </c:pt>
                <c:pt idx="33">
                  <c:v>875.88285765095566</c:v>
                </c:pt>
                <c:pt idx="34">
                  <c:v>1003.1886891262975</c:v>
                </c:pt>
                <c:pt idx="35">
                  <c:v>1130.5021162507946</c:v>
                </c:pt>
                <c:pt idx="36">
                  <c:v>1257.822542340868</c:v>
                </c:pt>
                <c:pt idx="37">
                  <c:v>1385.149431551114</c:v>
                </c:pt>
                <c:pt idx="38">
                  <c:v>1512.4823013208184</c:v>
                </c:pt>
                <c:pt idx="39">
                  <c:v>1639.8207159175104</c:v>
                </c:pt>
                <c:pt idx="40">
                  <c:v>1767.164280896252</c:v>
                </c:pt>
                <c:pt idx="41">
                  <c:v>1894.5126383267607</c:v>
                </c:pt>
                <c:pt idx="42">
                  <c:v>2021.8654626671209</c:v>
                </c:pt>
                <c:pt idx="43">
                  <c:v>2149.222457184238</c:v>
                </c:pt>
                <c:pt idx="44">
                  <c:v>2276.5833508383998</c:v>
                </c:pt>
                <c:pt idx="45">
                  <c:v>2403.947895563279</c:v>
                </c:pt>
                <c:pt idx="46">
                  <c:v>2531.3158638840769</c:v>
                </c:pt>
                <c:pt idx="47">
                  <c:v>2658.687046825783</c:v>
                </c:pt>
                <c:pt idx="48">
                  <c:v>2786.0612520711816</c:v>
                </c:pt>
                <c:pt idx="49">
                  <c:v>2913.4383023345104</c:v>
                </c:pt>
                <c:pt idx="50">
                  <c:v>3040.8180339218966</c:v>
                </c:pt>
                <c:pt idx="51">
                  <c:v>3168.2002954540349</c:v>
                </c:pt>
                <c:pt idx="52">
                  <c:v>3295.5849467301759</c:v>
                </c:pt>
                <c:pt idx="53">
                  <c:v>3422.9718577155163</c:v>
                </c:pt>
                <c:pt idx="54">
                  <c:v>3550.3609076366629</c:v>
                </c:pt>
                <c:pt idx="55">
                  <c:v>3677.7519841719295</c:v>
                </c:pt>
                <c:pt idx="56">
                  <c:v>3805.144982725084</c:v>
                </c:pt>
                <c:pt idx="57">
                  <c:v>3932.539805772687</c:v>
                </c:pt>
                <c:pt idx="58">
                  <c:v>4059.9363622764654</c:v>
                </c:pt>
                <c:pt idx="59">
                  <c:v>4187.3345671532898</c:v>
                </c:pt>
                <c:pt idx="60">
                  <c:v>4314.7343407962762</c:v>
                </c:pt>
                <c:pt idx="61">
                  <c:v>4442.1356086413516</c:v>
                </c:pt>
                <c:pt idx="62">
                  <c:v>4569.5383007743267</c:v>
                </c:pt>
                <c:pt idx="63">
                  <c:v>4696.9423515741373</c:v>
                </c:pt>
                <c:pt idx="64">
                  <c:v>4824.3476993884124</c:v>
                </c:pt>
                <c:pt idx="65">
                  <c:v>4951.7542862380287</c:v>
                </c:pt>
                <c:pt idx="66">
                  <c:v>5079.1620575476472</c:v>
                </c:pt>
                <c:pt idx="67">
                  <c:v>5206.5709618996298</c:v>
                </c:pt>
                <c:pt idx="68">
                  <c:v>5333.9809508089966</c:v>
                </c:pt>
                <c:pt idx="69">
                  <c:v>5461.3919785173312</c:v>
                </c:pt>
                <c:pt idx="70">
                  <c:v>5588.8040018038573</c:v>
                </c:pt>
                <c:pt idx="71">
                  <c:v>5716.2169798119648</c:v>
                </c:pt>
                <c:pt idx="72">
                  <c:v>5843.6308738898006</c:v>
                </c:pt>
                <c:pt idx="73">
                  <c:v>5971.0456474435605</c:v>
                </c:pt>
                <c:pt idx="74">
                  <c:v>6098.461265802357</c:v>
                </c:pt>
                <c:pt idx="75">
                  <c:v>6225.8776960935784</c:v>
                </c:pt>
                <c:pt idx="76">
                  <c:v>6353.2949071278272</c:v>
                </c:pt>
                <c:pt idx="77">
                  <c:v>6480.7128692925735</c:v>
                </c:pt>
                <c:pt idx="78">
                  <c:v>6608.1315544537665</c:v>
                </c:pt>
                <c:pt idx="79">
                  <c:v>6735.5509358647296</c:v>
                </c:pt>
                <c:pt idx="80">
                  <c:v>6862.970988081699</c:v>
                </c:pt>
                <c:pt idx="81">
                  <c:v>6990.3916868854603</c:v>
                </c:pt>
                <c:pt idx="82">
                  <c:v>7117.8130092085721</c:v>
                </c:pt>
                <c:pt idx="83">
                  <c:v>7245.2349330677225</c:v>
                </c:pt>
                <c:pt idx="84">
                  <c:v>7372.6574375007858</c:v>
                </c:pt>
                <c:pt idx="85">
                  <c:v>7500.0805025082236</c:v>
                </c:pt>
                <c:pt idx="86">
                  <c:v>7627.5041089984716</c:v>
                </c:pt>
                <c:pt idx="87">
                  <c:v>7754.928238736994</c:v>
                </c:pt>
                <c:pt idx="88">
                  <c:v>7882.3528742987473</c:v>
                </c:pt>
                <c:pt idx="89">
                  <c:v>8009.7779990237514</c:v>
                </c:pt>
                <c:pt idx="90">
                  <c:v>8137.2035969755689</c:v>
                </c:pt>
                <c:pt idx="91">
                  <c:v>8264.6296529024585</c:v>
                </c:pt>
                <c:pt idx="92">
                  <c:v>8392.0561522009939</c:v>
                </c:pt>
                <c:pt idx="93">
                  <c:v>8519.4830808819897</c:v>
                </c:pt>
                <c:pt idx="94">
                  <c:v>8646.9104255385428</c:v>
                </c:pt>
                <c:pt idx="95">
                  <c:v>8774.3381733160604</c:v>
                </c:pt>
                <c:pt idx="96">
                  <c:v>8901.7663118841119</c:v>
                </c:pt>
                <c:pt idx="97">
                  <c:v>9029.1948294099784</c:v>
                </c:pt>
                <c:pt idx="98">
                  <c:v>9156.6237145338018</c:v>
                </c:pt>
                <c:pt idx="99">
                  <c:v>9284.0529563452055</c:v>
                </c:pt>
                <c:pt idx="100">
                  <c:v>9411.4825443612754</c:v>
                </c:pt>
                <c:pt idx="101">
                  <c:v>9538.9124685058378</c:v>
                </c:pt>
                <c:pt idx="102">
                  <c:v>9666.3427190899201</c:v>
                </c:pt>
                <c:pt idx="103">
                  <c:v>9793.7732867933373</c:v>
                </c:pt>
                <c:pt idx="104">
                  <c:v>9921.204162647311</c:v>
                </c:pt>
                <c:pt idx="105">
                  <c:v>10048.635338018055</c:v>
                </c:pt>
                <c:pt idx="106">
                  <c:v>10176.066804591304</c:v>
                </c:pt>
                <c:pt idx="107">
                  <c:v>10303.498554357651</c:v>
                </c:pt>
                <c:pt idx="108">
                  <c:v>10430.930579598706</c:v>
                </c:pt>
                <c:pt idx="109">
                  <c:v>10558.362872874002</c:v>
                </c:pt>
                <c:pt idx="110">
                  <c:v>10685.795427008607</c:v>
                </c:pt>
                <c:pt idx="111">
                  <c:v>10813.228235081369</c:v>
                </c:pt>
                <c:pt idx="112">
                  <c:v>10940.661290413813</c:v>
                </c:pt>
                <c:pt idx="113">
                  <c:v>11068.094586559575</c:v>
                </c:pt>
                <c:pt idx="114">
                  <c:v>11195.528117294434</c:v>
                </c:pt>
                <c:pt idx="115">
                  <c:v>11322.961876606802</c:v>
                </c:pt>
                <c:pt idx="116">
                  <c:v>11450.395858688737</c:v>
                </c:pt>
                <c:pt idx="117">
                  <c:v>11577.830057927385</c:v>
                </c:pt>
                <c:pt idx="118">
                  <c:v>11705.264468896868</c:v>
                </c:pt>
                <c:pt idx="119">
                  <c:v>11832.699086350547</c:v>
                </c:pt>
                <c:pt idx="120">
                  <c:v>11960.133905213699</c:v>
                </c:pt>
                <c:pt idx="121">
                  <c:v>12087.568920576521</c:v>
                </c:pt>
                <c:pt idx="122">
                  <c:v>12215.004127687494</c:v>
                </c:pt>
                <c:pt idx="123">
                  <c:v>12342.43952194705</c:v>
                </c:pt>
                <c:pt idx="124">
                  <c:v>12469.87509890155</c:v>
                </c:pt>
                <c:pt idx="125">
                  <c:v>12597.310854237543</c:v>
                </c:pt>
                <c:pt idx="126">
                  <c:v>12724.746783776291</c:v>
                </c:pt>
                <c:pt idx="127">
                  <c:v>12852.182883468555</c:v>
                </c:pt>
                <c:pt idx="128">
                  <c:v>12979.619149389611</c:v>
                </c:pt>
                <c:pt idx="129">
                  <c:v>13107.055577734511</c:v>
                </c:pt>
                <c:pt idx="130">
                  <c:v>13234.492164813539</c:v>
                </c:pt>
                <c:pt idx="131">
                  <c:v>13361.928907047886</c:v>
                </c:pt>
                <c:pt idx="132">
                  <c:v>13489.365800965519</c:v>
                </c:pt>
                <c:pt idx="133">
                  <c:v>13616.80284319722</c:v>
                </c:pt>
                <c:pt idx="134">
                  <c:v>13744.240030472811</c:v>
                </c:pt>
                <c:pt idx="135">
                  <c:v>13871.677359617546</c:v>
                </c:pt>
                <c:pt idx="136">
                  <c:v>13999.114827548656</c:v>
                </c:pt>
                <c:pt idx="137">
                  <c:v>14126.552431272034</c:v>
                </c:pt>
                <c:pt idx="138">
                  <c:v>14253.990167879074</c:v>
                </c:pt>
                <c:pt idx="139">
                  <c:v>14381.428034543649</c:v>
                </c:pt>
                <c:pt idx="140">
                  <c:v>14508.866028519195</c:v>
                </c:pt>
                <c:pt idx="141">
                  <c:v>14636.304147135943</c:v>
                </c:pt>
                <c:pt idx="142">
                  <c:v>14763.742387798247</c:v>
                </c:pt>
                <c:pt idx="143">
                  <c:v>14891.180747982025</c:v>
                </c:pt>
                <c:pt idx="144">
                  <c:v>15018.619225232327</c:v>
                </c:pt>
                <c:pt idx="145">
                  <c:v>15146.057817160963</c:v>
                </c:pt>
                <c:pt idx="146">
                  <c:v>15273.496521444262</c:v>
                </c:pt>
                <c:pt idx="147">
                  <c:v>15400.93533582091</c:v>
                </c:pt>
                <c:pt idx="148">
                  <c:v>15528.37425808986</c:v>
                </c:pt>
                <c:pt idx="149">
                  <c:v>15655.813286108349</c:v>
                </c:pt>
                <c:pt idx="150">
                  <c:v>15783.252417789978</c:v>
                </c:pt>
                <c:pt idx="151">
                  <c:v>15910.691651102872</c:v>
                </c:pt>
                <c:pt idx="152">
                  <c:v>16038.130984067906</c:v>
                </c:pt>
                <c:pt idx="153">
                  <c:v>16165.57041475701</c:v>
                </c:pt>
                <c:pt idx="154">
                  <c:v>16293.009941291537</c:v>
                </c:pt>
                <c:pt idx="155">
                  <c:v>16420.449561840665</c:v>
                </c:pt>
                <c:pt idx="156">
                  <c:v>16547.889274619927</c:v>
                </c:pt>
                <c:pt idx="157">
                  <c:v>16675.329077889714</c:v>
                </c:pt>
                <c:pt idx="158">
                  <c:v>16802.768969953893</c:v>
                </c:pt>
                <c:pt idx="159">
                  <c:v>16930.208949158463</c:v>
                </c:pt>
                <c:pt idx="160">
                  <c:v>17057.64901389023</c:v>
                </c:pt>
                <c:pt idx="161">
                  <c:v>17185.089162575587</c:v>
                </c:pt>
                <c:pt idx="162">
                  <c:v>17312.529393679295</c:v>
                </c:pt>
                <c:pt idx="163">
                  <c:v>17439.969705703297</c:v>
                </c:pt>
                <c:pt idx="164">
                  <c:v>17567.410097185646</c:v>
                </c:pt>
                <c:pt idx="165">
                  <c:v>17694.850566699388</c:v>
                </c:pt>
                <c:pt idx="166">
                  <c:v>17822.291112851526</c:v>
                </c:pt>
                <c:pt idx="167">
                  <c:v>17949.731734282035</c:v>
                </c:pt>
                <c:pt idx="168">
                  <c:v>18077.172429662867</c:v>
                </c:pt>
                <c:pt idx="169">
                  <c:v>18204.613197697028</c:v>
                </c:pt>
                <c:pt idx="170">
                  <c:v>18332.05403711769</c:v>
                </c:pt>
                <c:pt idx="171">
                  <c:v>18459.494946687293</c:v>
                </c:pt>
                <c:pt idx="172">
                  <c:v>18586.935925196718</c:v>
                </c:pt>
                <c:pt idx="173">
                  <c:v>18714.37697146448</c:v>
                </c:pt>
                <c:pt idx="174">
                  <c:v>18841.818084335937</c:v>
                </c:pt>
                <c:pt idx="175">
                  <c:v>18969.259262682521</c:v>
                </c:pt>
                <c:pt idx="176">
                  <c:v>19096.700505401022</c:v>
                </c:pt>
                <c:pt idx="177">
                  <c:v>19224.141811412883</c:v>
                </c:pt>
                <c:pt idx="178">
                  <c:v>19351.583179663503</c:v>
                </c:pt>
                <c:pt idx="179">
                  <c:v>19479.024609121567</c:v>
                </c:pt>
                <c:pt idx="180">
                  <c:v>19606.466098778437</c:v>
                </c:pt>
                <c:pt idx="181">
                  <c:v>19733.907647647509</c:v>
                </c:pt>
                <c:pt idx="182">
                  <c:v>19861.349254763612</c:v>
                </c:pt>
                <c:pt idx="183">
                  <c:v>19988.790919182451</c:v>
                </c:pt>
                <c:pt idx="184">
                  <c:v>20116.232639980022</c:v>
                </c:pt>
                <c:pt idx="185">
                  <c:v>20243.674416252084</c:v>
                </c:pt>
                <c:pt idx="186">
                  <c:v>20371.116247113623</c:v>
                </c:pt>
                <c:pt idx="187">
                  <c:v>20498.558131698359</c:v>
                </c:pt>
                <c:pt idx="188">
                  <c:v>20626.000069158246</c:v>
                </c:pt>
                <c:pt idx="189">
                  <c:v>20753.442058662986</c:v>
                </c:pt>
                <c:pt idx="190">
                  <c:v>20880.884099399562</c:v>
                </c:pt>
                <c:pt idx="191">
                  <c:v>21008.326190571832</c:v>
                </c:pt>
                <c:pt idx="192">
                  <c:v>21135.768331400039</c:v>
                </c:pt>
                <c:pt idx="193">
                  <c:v>21263.210521120433</c:v>
                </c:pt>
                <c:pt idx="194">
                  <c:v>21390.652758984834</c:v>
                </c:pt>
                <c:pt idx="195">
                  <c:v>21518.095044260255</c:v>
                </c:pt>
                <c:pt idx="196">
                  <c:v>21645.537376228509</c:v>
                </c:pt>
                <c:pt idx="197">
                  <c:v>21772.979754185853</c:v>
                </c:pt>
                <c:pt idx="198">
                  <c:v>21900.422177442601</c:v>
                </c:pt>
                <c:pt idx="199">
                  <c:v>22027.864645322799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61333224"/>
        <c:axId val="261333616"/>
      </c:scatterChart>
      <c:valAx>
        <c:axId val="261333224"/>
        <c:scaling>
          <c:orientation val="minMax"/>
          <c:max val="1000000"/>
          <c:min val="0"/>
        </c:scaling>
        <c:delete val="0"/>
        <c:axPos val="b"/>
        <c:numFmt formatCode="#,##0" sourceLinked="0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261333616"/>
        <c:crossesAt val="0"/>
        <c:crossBetween val="midCat"/>
        <c:majorUnit val="250000"/>
      </c:valAx>
      <c:valAx>
        <c:axId val="261333616"/>
        <c:scaling>
          <c:orientation val="minMax"/>
          <c:max val="20000"/>
          <c:min val="-500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261333224"/>
        <c:crossesAt val="0"/>
        <c:crossBetween val="midCat"/>
        <c:majorUnit val="2000"/>
        <c:minorUnit val="2.0000000000000052E-3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3" r="0.750000000000003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0153846153846314"/>
          <c:y val="0.23245663817639575"/>
          <c:w val="0.73076923076923073"/>
          <c:h val="0.62500133849314154"/>
        </c:manualLayout>
      </c:layout>
      <c:scatterChart>
        <c:scatterStyle val="smoothMarker"/>
        <c:varyColors val="0"/>
        <c:ser>
          <c:idx val="3"/>
          <c:order val="0"/>
          <c:tx>
            <c:v>EVSI</c:v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none"/>
          </c:marker>
          <c:xVal>
            <c:numRef>
              <c:f>'VOI Plots'!$A$52:$A$517</c:f>
              <c:numCache>
                <c:formatCode>General</c:formatCode>
                <c:ptCount val="466"/>
                <c:pt idx="0">
                  <c:v>125</c:v>
                </c:pt>
                <c:pt idx="1">
                  <c:v>135</c:v>
                </c:pt>
                <c:pt idx="2">
                  <c:v>145</c:v>
                </c:pt>
                <c:pt idx="3">
                  <c:v>155</c:v>
                </c:pt>
                <c:pt idx="4">
                  <c:v>165</c:v>
                </c:pt>
                <c:pt idx="5">
                  <c:v>175</c:v>
                </c:pt>
                <c:pt idx="6">
                  <c:v>185</c:v>
                </c:pt>
                <c:pt idx="7">
                  <c:v>195</c:v>
                </c:pt>
                <c:pt idx="8">
                  <c:v>205</c:v>
                </c:pt>
                <c:pt idx="9">
                  <c:v>215</c:v>
                </c:pt>
                <c:pt idx="10">
                  <c:v>225</c:v>
                </c:pt>
                <c:pt idx="11">
                  <c:v>235</c:v>
                </c:pt>
                <c:pt idx="12">
                  <c:v>245</c:v>
                </c:pt>
                <c:pt idx="13">
                  <c:v>255</c:v>
                </c:pt>
                <c:pt idx="14">
                  <c:v>265</c:v>
                </c:pt>
                <c:pt idx="15">
                  <c:v>275</c:v>
                </c:pt>
                <c:pt idx="16">
                  <c:v>285</c:v>
                </c:pt>
                <c:pt idx="17">
                  <c:v>295</c:v>
                </c:pt>
                <c:pt idx="18">
                  <c:v>305</c:v>
                </c:pt>
                <c:pt idx="19">
                  <c:v>315</c:v>
                </c:pt>
                <c:pt idx="20">
                  <c:v>325</c:v>
                </c:pt>
                <c:pt idx="21">
                  <c:v>335</c:v>
                </c:pt>
                <c:pt idx="22">
                  <c:v>345</c:v>
                </c:pt>
                <c:pt idx="23">
                  <c:v>355</c:v>
                </c:pt>
                <c:pt idx="24">
                  <c:v>365</c:v>
                </c:pt>
                <c:pt idx="25">
                  <c:v>375</c:v>
                </c:pt>
                <c:pt idx="26">
                  <c:v>385</c:v>
                </c:pt>
                <c:pt idx="27">
                  <c:v>395</c:v>
                </c:pt>
                <c:pt idx="28">
                  <c:v>405</c:v>
                </c:pt>
                <c:pt idx="29">
                  <c:v>415</c:v>
                </c:pt>
                <c:pt idx="30">
                  <c:v>425</c:v>
                </c:pt>
                <c:pt idx="31">
                  <c:v>435</c:v>
                </c:pt>
                <c:pt idx="32">
                  <c:v>445</c:v>
                </c:pt>
                <c:pt idx="33">
                  <c:v>455</c:v>
                </c:pt>
                <c:pt idx="34">
                  <c:v>465</c:v>
                </c:pt>
                <c:pt idx="35">
                  <c:v>475</c:v>
                </c:pt>
                <c:pt idx="36">
                  <c:v>485</c:v>
                </c:pt>
                <c:pt idx="37">
                  <c:v>495</c:v>
                </c:pt>
                <c:pt idx="38">
                  <c:v>505</c:v>
                </c:pt>
                <c:pt idx="39">
                  <c:v>515</c:v>
                </c:pt>
                <c:pt idx="40">
                  <c:v>525</c:v>
                </c:pt>
                <c:pt idx="41">
                  <c:v>535</c:v>
                </c:pt>
                <c:pt idx="42">
                  <c:v>545</c:v>
                </c:pt>
                <c:pt idx="43">
                  <c:v>555</c:v>
                </c:pt>
                <c:pt idx="44">
                  <c:v>565</c:v>
                </c:pt>
                <c:pt idx="45">
                  <c:v>575</c:v>
                </c:pt>
                <c:pt idx="46">
                  <c:v>585</c:v>
                </c:pt>
                <c:pt idx="47">
                  <c:v>595</c:v>
                </c:pt>
                <c:pt idx="48">
                  <c:v>605</c:v>
                </c:pt>
                <c:pt idx="49">
                  <c:v>615</c:v>
                </c:pt>
                <c:pt idx="50">
                  <c:v>625</c:v>
                </c:pt>
                <c:pt idx="51">
                  <c:v>635</c:v>
                </c:pt>
                <c:pt idx="52">
                  <c:v>645</c:v>
                </c:pt>
                <c:pt idx="53">
                  <c:v>655</c:v>
                </c:pt>
                <c:pt idx="54">
                  <c:v>665</c:v>
                </c:pt>
                <c:pt idx="55">
                  <c:v>675</c:v>
                </c:pt>
                <c:pt idx="56">
                  <c:v>685</c:v>
                </c:pt>
                <c:pt idx="57">
                  <c:v>695</c:v>
                </c:pt>
                <c:pt idx="58">
                  <c:v>705</c:v>
                </c:pt>
                <c:pt idx="59">
                  <c:v>715</c:v>
                </c:pt>
                <c:pt idx="60">
                  <c:v>725</c:v>
                </c:pt>
                <c:pt idx="61">
                  <c:v>735</c:v>
                </c:pt>
                <c:pt idx="62">
                  <c:v>745</c:v>
                </c:pt>
                <c:pt idx="63">
                  <c:v>755</c:v>
                </c:pt>
                <c:pt idx="64">
                  <c:v>765</c:v>
                </c:pt>
                <c:pt idx="65">
                  <c:v>775</c:v>
                </c:pt>
                <c:pt idx="66">
                  <c:v>785</c:v>
                </c:pt>
                <c:pt idx="67">
                  <c:v>795</c:v>
                </c:pt>
                <c:pt idx="68">
                  <c:v>805</c:v>
                </c:pt>
                <c:pt idx="69">
                  <c:v>815</c:v>
                </c:pt>
                <c:pt idx="70">
                  <c:v>825</c:v>
                </c:pt>
                <c:pt idx="71">
                  <c:v>835</c:v>
                </c:pt>
                <c:pt idx="72">
                  <c:v>845</c:v>
                </c:pt>
                <c:pt idx="73">
                  <c:v>855</c:v>
                </c:pt>
                <c:pt idx="74">
                  <c:v>865</c:v>
                </c:pt>
                <c:pt idx="75">
                  <c:v>875</c:v>
                </c:pt>
                <c:pt idx="76">
                  <c:v>885</c:v>
                </c:pt>
                <c:pt idx="77">
                  <c:v>895</c:v>
                </c:pt>
                <c:pt idx="78">
                  <c:v>905</c:v>
                </c:pt>
                <c:pt idx="79">
                  <c:v>915</c:v>
                </c:pt>
                <c:pt idx="80">
                  <c:v>925</c:v>
                </c:pt>
                <c:pt idx="81">
                  <c:v>935</c:v>
                </c:pt>
                <c:pt idx="82">
                  <c:v>945</c:v>
                </c:pt>
                <c:pt idx="83">
                  <c:v>955</c:v>
                </c:pt>
                <c:pt idx="84">
                  <c:v>965</c:v>
                </c:pt>
                <c:pt idx="85">
                  <c:v>975</c:v>
                </c:pt>
                <c:pt idx="86">
                  <c:v>985</c:v>
                </c:pt>
                <c:pt idx="87">
                  <c:v>995</c:v>
                </c:pt>
                <c:pt idx="88">
                  <c:v>1005</c:v>
                </c:pt>
                <c:pt idx="89">
                  <c:v>1015</c:v>
                </c:pt>
                <c:pt idx="90">
                  <c:v>1025</c:v>
                </c:pt>
                <c:pt idx="91">
                  <c:v>1035</c:v>
                </c:pt>
                <c:pt idx="92">
                  <c:v>1045</c:v>
                </c:pt>
                <c:pt idx="93">
                  <c:v>1055</c:v>
                </c:pt>
                <c:pt idx="94">
                  <c:v>1065</c:v>
                </c:pt>
                <c:pt idx="95">
                  <c:v>1075</c:v>
                </c:pt>
                <c:pt idx="96">
                  <c:v>1085</c:v>
                </c:pt>
                <c:pt idx="97">
                  <c:v>1095</c:v>
                </c:pt>
                <c:pt idx="98">
                  <c:v>1105</c:v>
                </c:pt>
                <c:pt idx="99">
                  <c:v>1115</c:v>
                </c:pt>
                <c:pt idx="100">
                  <c:v>1125</c:v>
                </c:pt>
                <c:pt idx="101">
                  <c:v>1135</c:v>
                </c:pt>
                <c:pt idx="102">
                  <c:v>1145</c:v>
                </c:pt>
                <c:pt idx="103">
                  <c:v>1155</c:v>
                </c:pt>
                <c:pt idx="104">
                  <c:v>1165</c:v>
                </c:pt>
                <c:pt idx="105">
                  <c:v>1175</c:v>
                </c:pt>
                <c:pt idx="106">
                  <c:v>1185</c:v>
                </c:pt>
                <c:pt idx="107">
                  <c:v>1195</c:v>
                </c:pt>
                <c:pt idx="108">
                  <c:v>1205</c:v>
                </c:pt>
                <c:pt idx="109">
                  <c:v>1215</c:v>
                </c:pt>
                <c:pt idx="110">
                  <c:v>1225</c:v>
                </c:pt>
                <c:pt idx="111">
                  <c:v>1235</c:v>
                </c:pt>
                <c:pt idx="112">
                  <c:v>1245</c:v>
                </c:pt>
                <c:pt idx="113">
                  <c:v>1255</c:v>
                </c:pt>
                <c:pt idx="114">
                  <c:v>1265</c:v>
                </c:pt>
                <c:pt idx="115">
                  <c:v>1275</c:v>
                </c:pt>
                <c:pt idx="116">
                  <c:v>1285</c:v>
                </c:pt>
                <c:pt idx="117">
                  <c:v>1295</c:v>
                </c:pt>
                <c:pt idx="118">
                  <c:v>1305</c:v>
                </c:pt>
                <c:pt idx="119">
                  <c:v>1315</c:v>
                </c:pt>
                <c:pt idx="120">
                  <c:v>1325</c:v>
                </c:pt>
                <c:pt idx="121">
                  <c:v>1335</c:v>
                </c:pt>
                <c:pt idx="122">
                  <c:v>1345</c:v>
                </c:pt>
                <c:pt idx="123">
                  <c:v>1355</c:v>
                </c:pt>
                <c:pt idx="124">
                  <c:v>1365</c:v>
                </c:pt>
                <c:pt idx="125">
                  <c:v>1375</c:v>
                </c:pt>
                <c:pt idx="126">
                  <c:v>1385</c:v>
                </c:pt>
                <c:pt idx="127">
                  <c:v>1395</c:v>
                </c:pt>
                <c:pt idx="128">
                  <c:v>1405</c:v>
                </c:pt>
                <c:pt idx="129">
                  <c:v>1415</c:v>
                </c:pt>
                <c:pt idx="130">
                  <c:v>1425</c:v>
                </c:pt>
                <c:pt idx="131">
                  <c:v>1435</c:v>
                </c:pt>
                <c:pt idx="132">
                  <c:v>1445</c:v>
                </c:pt>
                <c:pt idx="133">
                  <c:v>1455</c:v>
                </c:pt>
                <c:pt idx="134">
                  <c:v>1465</c:v>
                </c:pt>
                <c:pt idx="135">
                  <c:v>1475</c:v>
                </c:pt>
                <c:pt idx="136">
                  <c:v>1485</c:v>
                </c:pt>
                <c:pt idx="137">
                  <c:v>1495</c:v>
                </c:pt>
                <c:pt idx="138">
                  <c:v>1505</c:v>
                </c:pt>
                <c:pt idx="139">
                  <c:v>1515</c:v>
                </c:pt>
                <c:pt idx="140">
                  <c:v>1525</c:v>
                </c:pt>
                <c:pt idx="141">
                  <c:v>1535</c:v>
                </c:pt>
                <c:pt idx="142">
                  <c:v>1545</c:v>
                </c:pt>
                <c:pt idx="143">
                  <c:v>1555</c:v>
                </c:pt>
                <c:pt idx="144">
                  <c:v>1565</c:v>
                </c:pt>
                <c:pt idx="145">
                  <c:v>1575</c:v>
                </c:pt>
                <c:pt idx="146">
                  <c:v>1585</c:v>
                </c:pt>
                <c:pt idx="147">
                  <c:v>1595</c:v>
                </c:pt>
                <c:pt idx="148">
                  <c:v>1605</c:v>
                </c:pt>
                <c:pt idx="149">
                  <c:v>1615</c:v>
                </c:pt>
                <c:pt idx="150">
                  <c:v>1625</c:v>
                </c:pt>
                <c:pt idx="151">
                  <c:v>1635</c:v>
                </c:pt>
                <c:pt idx="152">
                  <c:v>1645</c:v>
                </c:pt>
                <c:pt idx="153">
                  <c:v>1655</c:v>
                </c:pt>
                <c:pt idx="154">
                  <c:v>1665</c:v>
                </c:pt>
                <c:pt idx="155">
                  <c:v>1675</c:v>
                </c:pt>
                <c:pt idx="156">
                  <c:v>1685</c:v>
                </c:pt>
                <c:pt idx="157">
                  <c:v>1695</c:v>
                </c:pt>
                <c:pt idx="158">
                  <c:v>1705</c:v>
                </c:pt>
                <c:pt idx="159">
                  <c:v>1715</c:v>
                </c:pt>
                <c:pt idx="160">
                  <c:v>1725</c:v>
                </c:pt>
                <c:pt idx="161">
                  <c:v>1735</c:v>
                </c:pt>
                <c:pt idx="162">
                  <c:v>1745</c:v>
                </c:pt>
                <c:pt idx="163">
                  <c:v>1755</c:v>
                </c:pt>
                <c:pt idx="164">
                  <c:v>1765</c:v>
                </c:pt>
                <c:pt idx="165">
                  <c:v>1775</c:v>
                </c:pt>
                <c:pt idx="166">
                  <c:v>1785</c:v>
                </c:pt>
                <c:pt idx="167">
                  <c:v>1795</c:v>
                </c:pt>
                <c:pt idx="168">
                  <c:v>1805</c:v>
                </c:pt>
                <c:pt idx="169">
                  <c:v>1815</c:v>
                </c:pt>
                <c:pt idx="170">
                  <c:v>1825</c:v>
                </c:pt>
                <c:pt idx="171">
                  <c:v>1835</c:v>
                </c:pt>
                <c:pt idx="172">
                  <c:v>1845</c:v>
                </c:pt>
                <c:pt idx="173">
                  <c:v>1855</c:v>
                </c:pt>
                <c:pt idx="174">
                  <c:v>1865</c:v>
                </c:pt>
                <c:pt idx="175">
                  <c:v>1875</c:v>
                </c:pt>
                <c:pt idx="176">
                  <c:v>1885</c:v>
                </c:pt>
                <c:pt idx="177">
                  <c:v>1895</c:v>
                </c:pt>
                <c:pt idx="178">
                  <c:v>1905</c:v>
                </c:pt>
                <c:pt idx="179">
                  <c:v>1915</c:v>
                </c:pt>
                <c:pt idx="180">
                  <c:v>1925</c:v>
                </c:pt>
                <c:pt idx="181">
                  <c:v>1935</c:v>
                </c:pt>
                <c:pt idx="182">
                  <c:v>1945</c:v>
                </c:pt>
                <c:pt idx="183">
                  <c:v>1955</c:v>
                </c:pt>
                <c:pt idx="184">
                  <c:v>1965</c:v>
                </c:pt>
                <c:pt idx="185">
                  <c:v>1975</c:v>
                </c:pt>
                <c:pt idx="186">
                  <c:v>1985</c:v>
                </c:pt>
                <c:pt idx="187">
                  <c:v>1995</c:v>
                </c:pt>
                <c:pt idx="188">
                  <c:v>2005</c:v>
                </c:pt>
                <c:pt idx="189">
                  <c:v>2015</c:v>
                </c:pt>
                <c:pt idx="190">
                  <c:v>2025</c:v>
                </c:pt>
                <c:pt idx="191">
                  <c:v>2035</c:v>
                </c:pt>
                <c:pt idx="192">
                  <c:v>2045</c:v>
                </c:pt>
                <c:pt idx="193">
                  <c:v>2055</c:v>
                </c:pt>
                <c:pt idx="194">
                  <c:v>2065</c:v>
                </c:pt>
                <c:pt idx="195">
                  <c:v>2075</c:v>
                </c:pt>
                <c:pt idx="196">
                  <c:v>2085</c:v>
                </c:pt>
                <c:pt idx="197">
                  <c:v>2095</c:v>
                </c:pt>
                <c:pt idx="198">
                  <c:v>2105</c:v>
                </c:pt>
                <c:pt idx="199">
                  <c:v>2115</c:v>
                </c:pt>
                <c:pt idx="200">
                  <c:v>2125</c:v>
                </c:pt>
                <c:pt idx="201">
                  <c:v>2135</c:v>
                </c:pt>
                <c:pt idx="202">
                  <c:v>2145</c:v>
                </c:pt>
                <c:pt idx="203">
                  <c:v>2155</c:v>
                </c:pt>
                <c:pt idx="204">
                  <c:v>2165</c:v>
                </c:pt>
                <c:pt idx="205">
                  <c:v>2175</c:v>
                </c:pt>
                <c:pt idx="206">
                  <c:v>2185</c:v>
                </c:pt>
                <c:pt idx="207">
                  <c:v>2195</c:v>
                </c:pt>
                <c:pt idx="208">
                  <c:v>2205</c:v>
                </c:pt>
                <c:pt idx="209">
                  <c:v>2215</c:v>
                </c:pt>
                <c:pt idx="210">
                  <c:v>2225</c:v>
                </c:pt>
                <c:pt idx="211">
                  <c:v>2235</c:v>
                </c:pt>
                <c:pt idx="212">
                  <c:v>2245</c:v>
                </c:pt>
                <c:pt idx="213">
                  <c:v>2255</c:v>
                </c:pt>
                <c:pt idx="214">
                  <c:v>2265</c:v>
                </c:pt>
                <c:pt idx="215">
                  <c:v>2275</c:v>
                </c:pt>
                <c:pt idx="216">
                  <c:v>2285</c:v>
                </c:pt>
                <c:pt idx="217">
                  <c:v>2295</c:v>
                </c:pt>
                <c:pt idx="218">
                  <c:v>2305</c:v>
                </c:pt>
                <c:pt idx="219">
                  <c:v>2315</c:v>
                </c:pt>
                <c:pt idx="220">
                  <c:v>2325</c:v>
                </c:pt>
                <c:pt idx="221">
                  <c:v>2335</c:v>
                </c:pt>
                <c:pt idx="222">
                  <c:v>2345</c:v>
                </c:pt>
                <c:pt idx="223">
                  <c:v>2355</c:v>
                </c:pt>
                <c:pt idx="224">
                  <c:v>2365</c:v>
                </c:pt>
                <c:pt idx="225">
                  <c:v>2375</c:v>
                </c:pt>
                <c:pt idx="226">
                  <c:v>2385</c:v>
                </c:pt>
                <c:pt idx="227">
                  <c:v>2395</c:v>
                </c:pt>
                <c:pt idx="228">
                  <c:v>2405</c:v>
                </c:pt>
                <c:pt idx="229">
                  <c:v>2415</c:v>
                </c:pt>
                <c:pt idx="230">
                  <c:v>2425</c:v>
                </c:pt>
                <c:pt idx="231">
                  <c:v>2435</c:v>
                </c:pt>
                <c:pt idx="232">
                  <c:v>2445</c:v>
                </c:pt>
                <c:pt idx="233">
                  <c:v>2455</c:v>
                </c:pt>
                <c:pt idx="234">
                  <c:v>2465</c:v>
                </c:pt>
                <c:pt idx="235">
                  <c:v>2475</c:v>
                </c:pt>
                <c:pt idx="236">
                  <c:v>2485</c:v>
                </c:pt>
                <c:pt idx="237">
                  <c:v>2495</c:v>
                </c:pt>
                <c:pt idx="238">
                  <c:v>2505</c:v>
                </c:pt>
                <c:pt idx="239">
                  <c:v>2515</c:v>
                </c:pt>
                <c:pt idx="240">
                  <c:v>2525</c:v>
                </c:pt>
                <c:pt idx="241">
                  <c:v>2535</c:v>
                </c:pt>
                <c:pt idx="242">
                  <c:v>2545</c:v>
                </c:pt>
                <c:pt idx="243">
                  <c:v>2555</c:v>
                </c:pt>
                <c:pt idx="244">
                  <c:v>2565</c:v>
                </c:pt>
                <c:pt idx="245">
                  <c:v>2575</c:v>
                </c:pt>
                <c:pt idx="246">
                  <c:v>2585</c:v>
                </c:pt>
                <c:pt idx="247">
                  <c:v>2595</c:v>
                </c:pt>
                <c:pt idx="248">
                  <c:v>2605</c:v>
                </c:pt>
                <c:pt idx="249">
                  <c:v>2615</c:v>
                </c:pt>
                <c:pt idx="250">
                  <c:v>2625</c:v>
                </c:pt>
                <c:pt idx="251">
                  <c:v>2635</c:v>
                </c:pt>
                <c:pt idx="252">
                  <c:v>2645</c:v>
                </c:pt>
                <c:pt idx="253">
                  <c:v>2655</c:v>
                </c:pt>
                <c:pt idx="254">
                  <c:v>2665</c:v>
                </c:pt>
                <c:pt idx="255">
                  <c:v>2675</c:v>
                </c:pt>
                <c:pt idx="256">
                  <c:v>2685</c:v>
                </c:pt>
                <c:pt idx="257">
                  <c:v>2695</c:v>
                </c:pt>
                <c:pt idx="258">
                  <c:v>2705</c:v>
                </c:pt>
                <c:pt idx="259">
                  <c:v>2715</c:v>
                </c:pt>
                <c:pt idx="260">
                  <c:v>2725</c:v>
                </c:pt>
                <c:pt idx="261">
                  <c:v>2735</c:v>
                </c:pt>
                <c:pt idx="262">
                  <c:v>2745</c:v>
                </c:pt>
                <c:pt idx="263">
                  <c:v>2755</c:v>
                </c:pt>
                <c:pt idx="264">
                  <c:v>2765</c:v>
                </c:pt>
                <c:pt idx="265">
                  <c:v>2775</c:v>
                </c:pt>
                <c:pt idx="266">
                  <c:v>2785</c:v>
                </c:pt>
                <c:pt idx="267">
                  <c:v>2795</c:v>
                </c:pt>
                <c:pt idx="268">
                  <c:v>2805</c:v>
                </c:pt>
                <c:pt idx="269">
                  <c:v>2815</c:v>
                </c:pt>
                <c:pt idx="270">
                  <c:v>2825</c:v>
                </c:pt>
                <c:pt idx="271">
                  <c:v>2835</c:v>
                </c:pt>
                <c:pt idx="272">
                  <c:v>2845</c:v>
                </c:pt>
                <c:pt idx="273">
                  <c:v>2855</c:v>
                </c:pt>
                <c:pt idx="274">
                  <c:v>2865</c:v>
                </c:pt>
                <c:pt idx="275">
                  <c:v>2875</c:v>
                </c:pt>
                <c:pt idx="276">
                  <c:v>2885</c:v>
                </c:pt>
                <c:pt idx="277">
                  <c:v>2895</c:v>
                </c:pt>
                <c:pt idx="278">
                  <c:v>2905</c:v>
                </c:pt>
                <c:pt idx="279">
                  <c:v>2915</c:v>
                </c:pt>
                <c:pt idx="280">
                  <c:v>2925</c:v>
                </c:pt>
                <c:pt idx="281">
                  <c:v>2935</c:v>
                </c:pt>
                <c:pt idx="282">
                  <c:v>2945</c:v>
                </c:pt>
                <c:pt idx="283">
                  <c:v>2955</c:v>
                </c:pt>
                <c:pt idx="284">
                  <c:v>2965</c:v>
                </c:pt>
                <c:pt idx="285">
                  <c:v>2975</c:v>
                </c:pt>
                <c:pt idx="286">
                  <c:v>2985</c:v>
                </c:pt>
                <c:pt idx="287">
                  <c:v>2995</c:v>
                </c:pt>
                <c:pt idx="288">
                  <c:v>3005</c:v>
                </c:pt>
                <c:pt idx="289">
                  <c:v>3015</c:v>
                </c:pt>
                <c:pt idx="290">
                  <c:v>3025</c:v>
                </c:pt>
                <c:pt idx="291">
                  <c:v>3035</c:v>
                </c:pt>
                <c:pt idx="292">
                  <c:v>3045</c:v>
                </c:pt>
                <c:pt idx="293">
                  <c:v>3055</c:v>
                </c:pt>
                <c:pt idx="294">
                  <c:v>3065</c:v>
                </c:pt>
                <c:pt idx="295">
                  <c:v>3075</c:v>
                </c:pt>
                <c:pt idx="296">
                  <c:v>3085</c:v>
                </c:pt>
                <c:pt idx="297">
                  <c:v>3095</c:v>
                </c:pt>
                <c:pt idx="298">
                  <c:v>3105</c:v>
                </c:pt>
                <c:pt idx="299">
                  <c:v>3115</c:v>
                </c:pt>
                <c:pt idx="300">
                  <c:v>3125</c:v>
                </c:pt>
                <c:pt idx="301">
                  <c:v>3135</c:v>
                </c:pt>
                <c:pt idx="302">
                  <c:v>3145</c:v>
                </c:pt>
                <c:pt idx="303">
                  <c:v>3155</c:v>
                </c:pt>
                <c:pt idx="304">
                  <c:v>3165</c:v>
                </c:pt>
                <c:pt idx="305">
                  <c:v>3175</c:v>
                </c:pt>
                <c:pt idx="306">
                  <c:v>3185</c:v>
                </c:pt>
                <c:pt idx="307">
                  <c:v>3195</c:v>
                </c:pt>
                <c:pt idx="308">
                  <c:v>3205</c:v>
                </c:pt>
                <c:pt idx="309">
                  <c:v>3215</c:v>
                </c:pt>
                <c:pt idx="310">
                  <c:v>3225</c:v>
                </c:pt>
                <c:pt idx="311">
                  <c:v>3235</c:v>
                </c:pt>
                <c:pt idx="312">
                  <c:v>3245</c:v>
                </c:pt>
                <c:pt idx="313">
                  <c:v>3255</c:v>
                </c:pt>
                <c:pt idx="314">
                  <c:v>3265</c:v>
                </c:pt>
                <c:pt idx="315">
                  <c:v>3275</c:v>
                </c:pt>
                <c:pt idx="316">
                  <c:v>3285</c:v>
                </c:pt>
                <c:pt idx="317">
                  <c:v>3295</c:v>
                </c:pt>
                <c:pt idx="318">
                  <c:v>3305</c:v>
                </c:pt>
                <c:pt idx="319">
                  <c:v>3315</c:v>
                </c:pt>
                <c:pt idx="320">
                  <c:v>3325</c:v>
                </c:pt>
                <c:pt idx="321">
                  <c:v>3335</c:v>
                </c:pt>
                <c:pt idx="322">
                  <c:v>3345</c:v>
                </c:pt>
                <c:pt idx="323">
                  <c:v>3355</c:v>
                </c:pt>
                <c:pt idx="324">
                  <c:v>3365</c:v>
                </c:pt>
                <c:pt idx="325">
                  <c:v>3375</c:v>
                </c:pt>
                <c:pt idx="326">
                  <c:v>3385</c:v>
                </c:pt>
                <c:pt idx="327">
                  <c:v>3395</c:v>
                </c:pt>
                <c:pt idx="328">
                  <c:v>3405</c:v>
                </c:pt>
                <c:pt idx="329">
                  <c:v>3415</c:v>
                </c:pt>
                <c:pt idx="330">
                  <c:v>3425</c:v>
                </c:pt>
                <c:pt idx="331">
                  <c:v>3435</c:v>
                </c:pt>
                <c:pt idx="332">
                  <c:v>3445</c:v>
                </c:pt>
                <c:pt idx="333">
                  <c:v>3455</c:v>
                </c:pt>
                <c:pt idx="334">
                  <c:v>3465</c:v>
                </c:pt>
                <c:pt idx="335">
                  <c:v>3475</c:v>
                </c:pt>
                <c:pt idx="336">
                  <c:v>3485</c:v>
                </c:pt>
                <c:pt idx="337">
                  <c:v>3495</c:v>
                </c:pt>
                <c:pt idx="338">
                  <c:v>3505</c:v>
                </c:pt>
                <c:pt idx="339">
                  <c:v>3515</c:v>
                </c:pt>
                <c:pt idx="340">
                  <c:v>3525</c:v>
                </c:pt>
                <c:pt idx="341">
                  <c:v>3535</c:v>
                </c:pt>
                <c:pt idx="342">
                  <c:v>3545</c:v>
                </c:pt>
                <c:pt idx="343">
                  <c:v>3555</c:v>
                </c:pt>
                <c:pt idx="344">
                  <c:v>3565</c:v>
                </c:pt>
                <c:pt idx="345">
                  <c:v>3575</c:v>
                </c:pt>
                <c:pt idx="346">
                  <c:v>3585</c:v>
                </c:pt>
                <c:pt idx="347">
                  <c:v>3595</c:v>
                </c:pt>
                <c:pt idx="348">
                  <c:v>3605</c:v>
                </c:pt>
                <c:pt idx="349">
                  <c:v>3615</c:v>
                </c:pt>
                <c:pt idx="350">
                  <c:v>3625</c:v>
                </c:pt>
                <c:pt idx="351">
                  <c:v>3635</c:v>
                </c:pt>
                <c:pt idx="352">
                  <c:v>3645</c:v>
                </c:pt>
                <c:pt idx="353">
                  <c:v>3655</c:v>
                </c:pt>
                <c:pt idx="354">
                  <c:v>3665</c:v>
                </c:pt>
                <c:pt idx="355">
                  <c:v>3675</c:v>
                </c:pt>
                <c:pt idx="356">
                  <c:v>3685</c:v>
                </c:pt>
                <c:pt idx="357">
                  <c:v>3695</c:v>
                </c:pt>
                <c:pt idx="358">
                  <c:v>3705</c:v>
                </c:pt>
                <c:pt idx="359">
                  <c:v>3715</c:v>
                </c:pt>
                <c:pt idx="360">
                  <c:v>3725</c:v>
                </c:pt>
                <c:pt idx="361">
                  <c:v>3735</c:v>
                </c:pt>
                <c:pt idx="362">
                  <c:v>3745</c:v>
                </c:pt>
                <c:pt idx="363">
                  <c:v>3755</c:v>
                </c:pt>
                <c:pt idx="364">
                  <c:v>3765</c:v>
                </c:pt>
                <c:pt idx="365">
                  <c:v>3775</c:v>
                </c:pt>
                <c:pt idx="366">
                  <c:v>3785</c:v>
                </c:pt>
                <c:pt idx="367">
                  <c:v>3795</c:v>
                </c:pt>
                <c:pt idx="368">
                  <c:v>3805</c:v>
                </c:pt>
                <c:pt idx="369">
                  <c:v>3815</c:v>
                </c:pt>
                <c:pt idx="370">
                  <c:v>3825</c:v>
                </c:pt>
                <c:pt idx="371">
                  <c:v>3835</c:v>
                </c:pt>
                <c:pt idx="372">
                  <c:v>3845</c:v>
                </c:pt>
                <c:pt idx="373">
                  <c:v>3855</c:v>
                </c:pt>
                <c:pt idx="374">
                  <c:v>3865</c:v>
                </c:pt>
                <c:pt idx="375">
                  <c:v>3875</c:v>
                </c:pt>
                <c:pt idx="376">
                  <c:v>3885</c:v>
                </c:pt>
                <c:pt idx="377">
                  <c:v>3895</c:v>
                </c:pt>
                <c:pt idx="378">
                  <c:v>3905</c:v>
                </c:pt>
                <c:pt idx="379">
                  <c:v>3915</c:v>
                </c:pt>
                <c:pt idx="380">
                  <c:v>3925</c:v>
                </c:pt>
                <c:pt idx="381">
                  <c:v>3935</c:v>
                </c:pt>
                <c:pt idx="382">
                  <c:v>3945</c:v>
                </c:pt>
                <c:pt idx="383">
                  <c:v>3955</c:v>
                </c:pt>
                <c:pt idx="384">
                  <c:v>3965</c:v>
                </c:pt>
                <c:pt idx="385">
                  <c:v>3975</c:v>
                </c:pt>
                <c:pt idx="386">
                  <c:v>3985</c:v>
                </c:pt>
                <c:pt idx="387">
                  <c:v>3995</c:v>
                </c:pt>
                <c:pt idx="388">
                  <c:v>4005</c:v>
                </c:pt>
                <c:pt idx="389">
                  <c:v>4015</c:v>
                </c:pt>
                <c:pt idx="390">
                  <c:v>4025</c:v>
                </c:pt>
                <c:pt idx="391">
                  <c:v>4035</c:v>
                </c:pt>
                <c:pt idx="392">
                  <c:v>4045</c:v>
                </c:pt>
                <c:pt idx="393">
                  <c:v>4055</c:v>
                </c:pt>
                <c:pt idx="394">
                  <c:v>4065</c:v>
                </c:pt>
                <c:pt idx="395">
                  <c:v>4075</c:v>
                </c:pt>
                <c:pt idx="396">
                  <c:v>4085</c:v>
                </c:pt>
                <c:pt idx="397">
                  <c:v>4095</c:v>
                </c:pt>
                <c:pt idx="398">
                  <c:v>4105</c:v>
                </c:pt>
                <c:pt idx="399">
                  <c:v>4115</c:v>
                </c:pt>
                <c:pt idx="400">
                  <c:v>4125</c:v>
                </c:pt>
                <c:pt idx="401">
                  <c:v>4135</c:v>
                </c:pt>
                <c:pt idx="402">
                  <c:v>4145</c:v>
                </c:pt>
                <c:pt idx="403">
                  <c:v>4155</c:v>
                </c:pt>
                <c:pt idx="404">
                  <c:v>4165</c:v>
                </c:pt>
                <c:pt idx="405">
                  <c:v>4175</c:v>
                </c:pt>
                <c:pt idx="406">
                  <c:v>4185</c:v>
                </c:pt>
                <c:pt idx="407">
                  <c:v>4195</c:v>
                </c:pt>
                <c:pt idx="408">
                  <c:v>4205</c:v>
                </c:pt>
                <c:pt idx="409">
                  <c:v>4215</c:v>
                </c:pt>
                <c:pt idx="410">
                  <c:v>4225</c:v>
                </c:pt>
                <c:pt idx="411">
                  <c:v>4235</c:v>
                </c:pt>
                <c:pt idx="412">
                  <c:v>4245</c:v>
                </c:pt>
                <c:pt idx="413">
                  <c:v>4255</c:v>
                </c:pt>
                <c:pt idx="414">
                  <c:v>4265</c:v>
                </c:pt>
                <c:pt idx="415">
                  <c:v>4275</c:v>
                </c:pt>
                <c:pt idx="416">
                  <c:v>4285</c:v>
                </c:pt>
                <c:pt idx="417">
                  <c:v>4295</c:v>
                </c:pt>
                <c:pt idx="418">
                  <c:v>4305</c:v>
                </c:pt>
                <c:pt idx="419">
                  <c:v>4315</c:v>
                </c:pt>
                <c:pt idx="420">
                  <c:v>4325</c:v>
                </c:pt>
                <c:pt idx="421">
                  <c:v>4335</c:v>
                </c:pt>
                <c:pt idx="422">
                  <c:v>4345</c:v>
                </c:pt>
                <c:pt idx="423">
                  <c:v>4355</c:v>
                </c:pt>
                <c:pt idx="424">
                  <c:v>4365</c:v>
                </c:pt>
                <c:pt idx="425">
                  <c:v>4375</c:v>
                </c:pt>
                <c:pt idx="426">
                  <c:v>4385</c:v>
                </c:pt>
                <c:pt idx="427">
                  <c:v>4395</c:v>
                </c:pt>
                <c:pt idx="428">
                  <c:v>4405</c:v>
                </c:pt>
                <c:pt idx="429">
                  <c:v>4415</c:v>
                </c:pt>
                <c:pt idx="430">
                  <c:v>4425</c:v>
                </c:pt>
                <c:pt idx="431">
                  <c:v>4435</c:v>
                </c:pt>
                <c:pt idx="432">
                  <c:v>4445</c:v>
                </c:pt>
                <c:pt idx="433">
                  <c:v>4455</c:v>
                </c:pt>
                <c:pt idx="434">
                  <c:v>4465</c:v>
                </c:pt>
                <c:pt idx="435">
                  <c:v>4475</c:v>
                </c:pt>
                <c:pt idx="436">
                  <c:v>4485</c:v>
                </c:pt>
                <c:pt idx="437">
                  <c:v>4495</c:v>
                </c:pt>
                <c:pt idx="438">
                  <c:v>4505</c:v>
                </c:pt>
                <c:pt idx="439">
                  <c:v>4515</c:v>
                </c:pt>
                <c:pt idx="440">
                  <c:v>4525</c:v>
                </c:pt>
                <c:pt idx="441">
                  <c:v>4535</c:v>
                </c:pt>
                <c:pt idx="442">
                  <c:v>4545</c:v>
                </c:pt>
                <c:pt idx="443">
                  <c:v>4555</c:v>
                </c:pt>
                <c:pt idx="444">
                  <c:v>4565</c:v>
                </c:pt>
                <c:pt idx="445">
                  <c:v>4575</c:v>
                </c:pt>
                <c:pt idx="446">
                  <c:v>4585</c:v>
                </c:pt>
                <c:pt idx="447">
                  <c:v>4595</c:v>
                </c:pt>
                <c:pt idx="448">
                  <c:v>4605</c:v>
                </c:pt>
                <c:pt idx="449">
                  <c:v>4615</c:v>
                </c:pt>
                <c:pt idx="450">
                  <c:v>4625</c:v>
                </c:pt>
                <c:pt idx="451">
                  <c:v>4635</c:v>
                </c:pt>
                <c:pt idx="452">
                  <c:v>4645</c:v>
                </c:pt>
                <c:pt idx="453">
                  <c:v>4655</c:v>
                </c:pt>
                <c:pt idx="454">
                  <c:v>4665</c:v>
                </c:pt>
                <c:pt idx="455">
                  <c:v>4675</c:v>
                </c:pt>
                <c:pt idx="456">
                  <c:v>4685</c:v>
                </c:pt>
                <c:pt idx="457">
                  <c:v>4695</c:v>
                </c:pt>
                <c:pt idx="458">
                  <c:v>4705</c:v>
                </c:pt>
                <c:pt idx="459">
                  <c:v>4715</c:v>
                </c:pt>
                <c:pt idx="460">
                  <c:v>4725</c:v>
                </c:pt>
                <c:pt idx="461">
                  <c:v>4735</c:v>
                </c:pt>
                <c:pt idx="462">
                  <c:v>4745</c:v>
                </c:pt>
                <c:pt idx="463">
                  <c:v>4755</c:v>
                </c:pt>
                <c:pt idx="464">
                  <c:v>4765</c:v>
                </c:pt>
                <c:pt idx="465">
                  <c:v>4775</c:v>
                </c:pt>
              </c:numCache>
            </c:numRef>
          </c:xVal>
          <c:yVal>
            <c:numRef>
              <c:f>'VOI Plots'!$J$52:$J$517</c:f>
              <c:numCache>
                <c:formatCode>#,##0</c:formatCode>
                <c:ptCount val="466"/>
                <c:pt idx="0">
                  <c:v>3938513.7781597665</c:v>
                </c:pt>
                <c:pt idx="1">
                  <c:v>4447102.1699484969</c:v>
                </c:pt>
                <c:pt idx="2">
                  <c:v>4965598.3785141744</c:v>
                </c:pt>
                <c:pt idx="3">
                  <c:v>5488395.8359031621</c:v>
                </c:pt>
                <c:pt idx="4">
                  <c:v>6011237.276431798</c:v>
                </c:pt>
                <c:pt idx="5">
                  <c:v>6530900.4445397947</c:v>
                </c:pt>
                <c:pt idx="6">
                  <c:v>7044960.8207426881</c:v>
                </c:pt>
                <c:pt idx="7">
                  <c:v>7551611.170973666</c:v>
                </c:pt>
                <c:pt idx="8">
                  <c:v>8049523.4210185744</c:v>
                </c:pt>
                <c:pt idx="9">
                  <c:v>8537742.313539762</c:v>
                </c:pt>
                <c:pt idx="10">
                  <c:v>9015603.1039439421</c:v>
                </c:pt>
                <c:pt idx="11">
                  <c:v>9482667.558238456</c:v>
                </c:pt>
                <c:pt idx="12">
                  <c:v>9938673.9702938534</c:v>
                </c:pt>
                <c:pt idx="13">
                  <c:v>10383497.979139315</c:v>
                </c:pt>
                <c:pt idx="14">
                  <c:v>10817121.750349967</c:v>
                </c:pt>
                <c:pt idx="15">
                  <c:v>11239609.66703397</c:v>
                </c:pt>
                <c:pt idx="16">
                  <c:v>11651089.110396102</c:v>
                </c:pt>
                <c:pt idx="17">
                  <c:v>12051735.236557951</c:v>
                </c:pt>
                <c:pt idx="18">
                  <c:v>12441758.9034849</c:v>
                </c:pt>
                <c:pt idx="19">
                  <c:v>12821397.08994678</c:v>
                </c:pt>
                <c:pt idx="20">
                  <c:v>13190905.292340284</c:v>
                </c:pt>
                <c:pt idx="21">
                  <c:v>13550551.495881535</c:v>
                </c:pt>
                <c:pt idx="22">
                  <c:v>13900611.402237922</c:v>
                </c:pt>
                <c:pt idx="23">
                  <c:v>14241364.66212007</c:v>
                </c:pt>
                <c:pt idx="24">
                  <c:v>14573091.91320527</c:v>
                </c:pt>
                <c:pt idx="25">
                  <c:v>14896072.4643938</c:v>
                </c:pt>
                <c:pt idx="26">
                  <c:v>15210582.499369567</c:v>
                </c:pt>
                <c:pt idx="27">
                  <c:v>15516893.697688039</c:v>
                </c:pt>
                <c:pt idx="28">
                  <c:v>15815272.191634992</c:v>
                </c:pt>
                <c:pt idx="29">
                  <c:v>16105977.793027697</c:v>
                </c:pt>
                <c:pt idx="30">
                  <c:v>16389263.436842695</c:v>
                </c:pt>
                <c:pt idx="31">
                  <c:v>16665374.798732895</c:v>
                </c:pt>
                <c:pt idx="32">
                  <c:v>16934550.051671367</c:v>
                </c:pt>
                <c:pt idx="33">
                  <c:v>17197019.733537622</c:v>
                </c:pt>
                <c:pt idx="34">
                  <c:v>17453006.702776253</c:v>
                </c:pt>
                <c:pt idx="35">
                  <c:v>17702726.163553521</c:v>
                </c:pt>
                <c:pt idx="36">
                  <c:v>17946385.745323475</c:v>
                </c:pt>
                <c:pt idx="37">
                  <c:v>18184185.624544837</c:v>
                </c:pt>
                <c:pt idx="38">
                  <c:v>18416318.678594314</c:v>
                </c:pt>
                <c:pt idx="39">
                  <c:v>18642970.663799867</c:v>
                </c:pt>
                <c:pt idx="40">
                  <c:v>18864320.411049794</c:v>
                </c:pt>
                <c:pt idx="41">
                  <c:v>19080540.033686649</c:v>
                </c:pt>
                <c:pt idx="42">
                  <c:v>19291795.143418752</c:v>
                </c:pt>
                <c:pt idx="43">
                  <c:v>19498245.070821665</c:v>
                </c:pt>
                <c:pt idx="44">
                  <c:v>19700043.087688051</c:v>
                </c:pt>
                <c:pt idx="45">
                  <c:v>19897336.629046932</c:v>
                </c:pt>
                <c:pt idx="46">
                  <c:v>20090267.513134114</c:v>
                </c:pt>
                <c:pt idx="47">
                  <c:v>20278972.157972682</c:v>
                </c:pt>
                <c:pt idx="48">
                  <c:v>20463581.793531399</c:v>
                </c:pt>
                <c:pt idx="49">
                  <c:v>20644222.668679446</c:v>
                </c:pt>
                <c:pt idx="50">
                  <c:v>20821016.252363082</c:v>
                </c:pt>
                <c:pt idx="51">
                  <c:v>20994079.428596295</c:v>
                </c:pt>
                <c:pt idx="52">
                  <c:v>21163524.684992816</c:v>
                </c:pt>
                <c:pt idx="53">
                  <c:v>21329460.294677384</c:v>
                </c:pt>
                <c:pt idx="54">
                  <c:v>21491990.491501927</c:v>
                </c:pt>
                <c:pt idx="55">
                  <c:v>21651215.638561819</c:v>
                </c:pt>
                <c:pt idx="56">
                  <c:v>21807232.390066303</c:v>
                </c:pt>
                <c:pt idx="57">
                  <c:v>21960133.846656919</c:v>
                </c:pt>
                <c:pt idx="58">
                  <c:v>22110009.704305667</c:v>
                </c:pt>
                <c:pt idx="59">
                  <c:v>22256946.396948159</c:v>
                </c:pt>
                <c:pt idx="60">
                  <c:v>22401027.233027387</c:v>
                </c:pt>
                <c:pt idx="61">
                  <c:v>22542332.526137508</c:v>
                </c:pt>
                <c:pt idx="62">
                  <c:v>22680939.719965611</c:v>
                </c:pt>
                <c:pt idx="63">
                  <c:v>22816923.50773764</c:v>
                </c:pt>
                <c:pt idx="64">
                  <c:v>22950355.946373787</c:v>
                </c:pt>
                <c:pt idx="65">
                  <c:v>23081306.565563306</c:v>
                </c:pt>
                <c:pt idx="66">
                  <c:v>23209842.471964296</c:v>
                </c:pt>
                <c:pt idx="67">
                  <c:v>23336028.448733445</c:v>
                </c:pt>
                <c:pt idx="68">
                  <c:v>23459927.050585005</c:v>
                </c:pt>
                <c:pt idx="69">
                  <c:v>23581598.69457544</c:v>
                </c:pt>
                <c:pt idx="70">
                  <c:v>23701101.746802535</c:v>
                </c:pt>
                <c:pt idx="71">
                  <c:v>23818492.605204128</c:v>
                </c:pt>
                <c:pt idx="72">
                  <c:v>23933825.778633613</c:v>
                </c:pt>
                <c:pt idx="73">
                  <c:v>24047153.962383911</c:v>
                </c:pt>
                <c:pt idx="74">
                  <c:v>24158528.110324286</c:v>
                </c:pt>
                <c:pt idx="75">
                  <c:v>24267997.503808908</c:v>
                </c:pt>
                <c:pt idx="76">
                  <c:v>24375609.817507695</c:v>
                </c:pt>
                <c:pt idx="77">
                  <c:v>24481411.182305895</c:v>
                </c:pt>
                <c:pt idx="78">
                  <c:v>24585446.245409872</c:v>
                </c:pt>
                <c:pt idx="79">
                  <c:v>24687758.227792345</c:v>
                </c:pt>
                <c:pt idx="80">
                  <c:v>24788388.979102995</c:v>
                </c:pt>
                <c:pt idx="81">
                  <c:v>24887379.030165825</c:v>
                </c:pt>
                <c:pt idx="82">
                  <c:v>24984767.64317669</c:v>
                </c:pt>
                <c:pt idx="83">
                  <c:v>25080592.859712124</c:v>
                </c:pt>
                <c:pt idx="84">
                  <c:v>25174891.546652067</c:v>
                </c:pt>
                <c:pt idx="85">
                  <c:v>25267699.440116581</c:v>
                </c:pt>
                <c:pt idx="86">
                  <c:v>25359051.187510397</c:v>
                </c:pt>
                <c:pt idx="87">
                  <c:v>25448980.387764793</c:v>
                </c:pt>
                <c:pt idx="88">
                  <c:v>25537519.629862498</c:v>
                </c:pt>
                <c:pt idx="89">
                  <c:v>25624700.529726151</c:v>
                </c:pt>
                <c:pt idx="90">
                  <c:v>25710553.765547495</c:v>
                </c:pt>
                <c:pt idx="91">
                  <c:v>25795109.111630589</c:v>
                </c:pt>
                <c:pt idx="92">
                  <c:v>25878395.470818363</c:v>
                </c:pt>
                <c:pt idx="93">
                  <c:v>25960440.905568626</c:v>
                </c:pt>
                <c:pt idx="94">
                  <c:v>26041272.667742252</c:v>
                </c:pt>
                <c:pt idx="95">
                  <c:v>26120917.22716378</c:v>
                </c:pt>
                <c:pt idx="96">
                  <c:v>26199400.299009852</c:v>
                </c:pt>
                <c:pt idx="97">
                  <c:v>26276746.870080736</c:v>
                </c:pt>
                <c:pt idx="98">
                  <c:v>26352981.224005152</c:v>
                </c:pt>
                <c:pt idx="99">
                  <c:v>26428126.965427734</c:v>
                </c:pt>
                <c:pt idx="100">
                  <c:v>26502207.04322448</c:v>
                </c:pt>
                <c:pt idx="101">
                  <c:v>26575243.772791319</c:v>
                </c:pt>
                <c:pt idx="102">
                  <c:v>26647258.857446458</c:v>
                </c:pt>
                <c:pt idx="103">
                  <c:v>26718273.408987328</c:v>
                </c:pt>
                <c:pt idx="104">
                  <c:v>26788307.967438523</c:v>
                </c:pt>
                <c:pt idx="105">
                  <c:v>26857382.520028327</c:v>
                </c:pt>
                <c:pt idx="106">
                  <c:v>26925516.519426566</c:v>
                </c:pt>
                <c:pt idx="107">
                  <c:v>26992728.901277319</c:v>
                </c:pt>
                <c:pt idx="108">
                  <c:v>27059038.101056516</c:v>
                </c:pt>
                <c:pt idx="109">
                  <c:v>27124462.070285182</c:v>
                </c:pt>
                <c:pt idx="110">
                  <c:v>27189018.292124733</c:v>
                </c:pt>
                <c:pt idx="111">
                  <c:v>27252723.796382345</c:v>
                </c:pt>
                <c:pt idx="112">
                  <c:v>27315595.173951104</c:v>
                </c:pt>
                <c:pt idx="113">
                  <c:v>27377648.590709638</c:v>
                </c:pt>
                <c:pt idx="114">
                  <c:v>27438899.800903417</c:v>
                </c:pt>
                <c:pt idx="115">
                  <c:v>27499364.160031006</c:v>
                </c:pt>
                <c:pt idx="116">
                  <c:v>27559056.637254875</c:v>
                </c:pt>
                <c:pt idx="117">
                  <c:v>27617991.827357691</c:v>
                </c:pt>
                <c:pt idx="118">
                  <c:v>27676183.962262321</c:v>
                </c:pt>
                <c:pt idx="119">
                  <c:v>27733646.922134612</c:v>
                </c:pt>
                <c:pt idx="120">
                  <c:v>27790394.246085528</c:v>
                </c:pt>
                <c:pt idx="121">
                  <c:v>27846439.142488904</c:v>
                </c:pt>
                <c:pt idx="122">
                  <c:v>27901794.498931821</c:v>
                </c:pt>
                <c:pt idx="123">
                  <c:v>27956472.891811155</c:v>
                </c:pt>
                <c:pt idx="124">
                  <c:v>28010486.595591471</c:v>
                </c:pt>
                <c:pt idx="125">
                  <c:v>28063847.59173796</c:v>
                </c:pt>
                <c:pt idx="126">
                  <c:v>28116567.577337079</c:v>
                </c:pt>
                <c:pt idx="127">
                  <c:v>28168657.973417621</c:v>
                </c:pt>
                <c:pt idx="128">
                  <c:v>28220129.932984289</c:v>
                </c:pt>
                <c:pt idx="129">
                  <c:v>28270994.348774765</c:v>
                </c:pt>
                <c:pt idx="130">
                  <c:v>28321261.86075158</c:v>
                </c:pt>
                <c:pt idx="131">
                  <c:v>28370942.863339104</c:v>
                </c:pt>
                <c:pt idx="132">
                  <c:v>28420047.512415111</c:v>
                </c:pt>
                <c:pt idx="133">
                  <c:v>28468585.732067443</c:v>
                </c:pt>
                <c:pt idx="134">
                  <c:v>28516567.221123569</c:v>
                </c:pt>
                <c:pt idx="135">
                  <c:v>28564001.459463365</c:v>
                </c:pt>
                <c:pt idx="136">
                  <c:v>28610897.714121405</c:v>
                </c:pt>
                <c:pt idx="137">
                  <c:v>28657265.045189235</c:v>
                </c:pt>
                <c:pt idx="138">
                  <c:v>28703112.311522432</c:v>
                </c:pt>
                <c:pt idx="139">
                  <c:v>28748448.176262613</c:v>
                </c:pt>
                <c:pt idx="140">
                  <c:v>28793281.112178873</c:v>
                </c:pt>
                <c:pt idx="141">
                  <c:v>28837619.406837381</c:v>
                </c:pt>
                <c:pt idx="142">
                  <c:v>28881471.167603966</c:v>
                </c:pt>
                <c:pt idx="143">
                  <c:v>28924844.326487128</c:v>
                </c:pt>
                <c:pt idx="144">
                  <c:v>28967746.644826263</c:v>
                </c:pt>
                <c:pt idx="145">
                  <c:v>29010185.717831936</c:v>
                </c:pt>
                <c:pt idx="146">
                  <c:v>29052168.978982061</c:v>
                </c:pt>
                <c:pt idx="147">
                  <c:v>29093703.704281267</c:v>
                </c:pt>
                <c:pt idx="148">
                  <c:v>29134797.016386103</c:v>
                </c:pt>
                <c:pt idx="149">
                  <c:v>29175455.888602763</c:v>
                </c:pt>
                <c:pt idx="150">
                  <c:v>29215687.148761194</c:v>
                </c:pt>
                <c:pt idx="151">
                  <c:v>29255497.4829694</c:v>
                </c:pt>
                <c:pt idx="152">
                  <c:v>29294893.439253338</c:v>
                </c:pt>
                <c:pt idx="153">
                  <c:v>29333881.431085765</c:v>
                </c:pt>
                <c:pt idx="154">
                  <c:v>29372467.740807749</c:v>
                </c:pt>
                <c:pt idx="155">
                  <c:v>29410658.522947129</c:v>
                </c:pt>
                <c:pt idx="156">
                  <c:v>29448459.80743752</c:v>
                </c:pt>
                <c:pt idx="157">
                  <c:v>29485877.502740379</c:v>
                </c:pt>
                <c:pt idx="158">
                  <c:v>29522917.398874912</c:v>
                </c:pt>
                <c:pt idx="159">
                  <c:v>29559585.170357585</c:v>
                </c:pt>
                <c:pt idx="160">
                  <c:v>29595886.379055396</c:v>
                </c:pt>
                <c:pt idx="161">
                  <c:v>29631826.476955526</c:v>
                </c:pt>
                <c:pt idx="162">
                  <c:v>29667410.808853716</c:v>
                </c:pt>
                <c:pt idx="163">
                  <c:v>29702644.614964247</c:v>
                </c:pt>
                <c:pt idx="164">
                  <c:v>29737533.033455487</c:v>
                </c:pt>
                <c:pt idx="165">
                  <c:v>29772081.102911253</c:v>
                </c:pt>
                <c:pt idx="166">
                  <c:v>29806293.764722105</c:v>
                </c:pt>
                <c:pt idx="167">
                  <c:v>29840175.865408406</c:v>
                </c:pt>
                <c:pt idx="168">
                  <c:v>29873732.15887741</c:v>
                </c:pt>
                <c:pt idx="169">
                  <c:v>29906967.308616109</c:v>
                </c:pt>
                <c:pt idx="170">
                  <c:v>29939885.889822952</c:v>
                </c:pt>
                <c:pt idx="171">
                  <c:v>29972492.391479272</c:v>
                </c:pt>
                <c:pt idx="172">
                  <c:v>30004791.21836333</c:v>
                </c:pt>
                <c:pt idx="173">
                  <c:v>30036786.693008024</c:v>
                </c:pt>
                <c:pt idx="174">
                  <c:v>30068483.05760473</c:v>
                </c:pt>
                <c:pt idx="175">
                  <c:v>30099884.475854784</c:v>
                </c:pt>
                <c:pt idx="176">
                  <c:v>30130995.034769882</c:v>
                </c:pt>
                <c:pt idx="177">
                  <c:v>30161818.746423472</c:v>
                </c:pt>
                <c:pt idx="178">
                  <c:v>30192359.549654968</c:v>
                </c:pt>
                <c:pt idx="179">
                  <c:v>30222621.311727244</c:v>
                </c:pt>
                <c:pt idx="180">
                  <c:v>30252607.829939641</c:v>
                </c:pt>
                <c:pt idx="181">
                  <c:v>30282322.833198093</c:v>
                </c:pt>
                <c:pt idx="182">
                  <c:v>30311769.983542826</c:v>
                </c:pt>
                <c:pt idx="183">
                  <c:v>30340952.877635982</c:v>
                </c:pt>
                <c:pt idx="184">
                  <c:v>30369875.048208952</c:v>
                </c:pt>
                <c:pt idx="185">
                  <c:v>30398539.965472713</c:v>
                </c:pt>
                <c:pt idx="186">
                  <c:v>30426951.038490392</c:v>
                </c:pt>
                <c:pt idx="187">
                  <c:v>30455111.616513893</c:v>
                </c:pt>
                <c:pt idx="188">
                  <c:v>30483024.990286171</c:v>
                </c:pt>
                <c:pt idx="189">
                  <c:v>30510694.393309582</c:v>
                </c:pt>
                <c:pt idx="190">
                  <c:v>30538123.003081277</c:v>
                </c:pt>
                <c:pt idx="191">
                  <c:v>30565313.942297172</c:v>
                </c:pt>
                <c:pt idx="192">
                  <c:v>30592270.280024718</c:v>
                </c:pt>
                <c:pt idx="193">
                  <c:v>30618995.032846395</c:v>
                </c:pt>
                <c:pt idx="194">
                  <c:v>30645491.165973227</c:v>
                </c:pt>
                <c:pt idx="195">
                  <c:v>30671761.594331197</c:v>
                </c:pt>
                <c:pt idx="196">
                  <c:v>30697809.183619451</c:v>
                </c:pt>
                <c:pt idx="197">
                  <c:v>30723636.751342583</c:v>
                </c:pt>
                <c:pt idx="198">
                  <c:v>30749247.067816608</c:v>
                </c:pt>
                <c:pt idx="199">
                  <c:v>30774642.857150257</c:v>
                </c:pt>
                <c:pt idx="200">
                  <c:v>30799826.798202064</c:v>
                </c:pt>
                <c:pt idx="201">
                  <c:v>30824801.525513392</c:v>
                </c:pt>
                <c:pt idx="202">
                  <c:v>30849569.630218949</c:v>
                </c:pt>
                <c:pt idx="203">
                  <c:v>30874133.660934631</c:v>
                </c:pt>
                <c:pt idx="204">
                  <c:v>30898496.124624263</c:v>
                </c:pt>
                <c:pt idx="205">
                  <c:v>30922659.487444758</c:v>
                </c:pt>
                <c:pt idx="206">
                  <c:v>30946626.175570991</c:v>
                </c:pt>
                <c:pt idx="207">
                  <c:v>30970398.576000884</c:v>
                </c:pt>
                <c:pt idx="208">
                  <c:v>30993979.037341405</c:v>
                </c:pt>
                <c:pt idx="209">
                  <c:v>31017369.870575029</c:v>
                </c:pt>
                <c:pt idx="210">
                  <c:v>31040573.349808697</c:v>
                </c:pt>
                <c:pt idx="211">
                  <c:v>31063591.713004831</c:v>
                </c:pt>
                <c:pt idx="212">
                  <c:v>31086427.162694603</c:v>
                </c:pt>
                <c:pt idx="213">
                  <c:v>31109081.866675157</c:v>
                </c:pt>
                <c:pt idx="214">
                  <c:v>31131557.958689947</c:v>
                </c:pt>
                <c:pt idx="215">
                  <c:v>31153857.53909339</c:v>
                </c:pt>
                <c:pt idx="216">
                  <c:v>31175982.675499838</c:v>
                </c:pt>
                <c:pt idx="217">
                  <c:v>31197935.403417908</c:v>
                </c:pt>
                <c:pt idx="218">
                  <c:v>31219717.726869833</c:v>
                </c:pt>
                <c:pt idx="219">
                  <c:v>31241331.618996598</c:v>
                </c:pt>
                <c:pt idx="220">
                  <c:v>31262779.022649176</c:v>
                </c:pt>
                <c:pt idx="221">
                  <c:v>31284061.850966886</c:v>
                </c:pt>
                <c:pt idx="222">
                  <c:v>31305181.987941187</c:v>
                </c:pt>
                <c:pt idx="223">
                  <c:v>31326141.288968302</c:v>
                </c:pt>
                <c:pt idx="224">
                  <c:v>31346941.581388272</c:v>
                </c:pt>
                <c:pt idx="225">
                  <c:v>31367584.66501211</c:v>
                </c:pt>
                <c:pt idx="226">
                  <c:v>31388072.312637754</c:v>
                </c:pt>
                <c:pt idx="227">
                  <c:v>31408406.270553421</c:v>
                </c:pt>
                <c:pt idx="228">
                  <c:v>31428588.259030595</c:v>
                </c:pt>
                <c:pt idx="229">
                  <c:v>31448619.972806051</c:v>
                </c:pt>
                <c:pt idx="230">
                  <c:v>31468503.081552416</c:v>
                </c:pt>
                <c:pt idx="231">
                  <c:v>31488239.230339643</c:v>
                </c:pt>
                <c:pt idx="232">
                  <c:v>31507830.040085059</c:v>
                </c:pt>
                <c:pt idx="233">
                  <c:v>31527277.107994694</c:v>
                </c:pt>
                <c:pt idx="234">
                  <c:v>31546582.007993978</c:v>
                </c:pt>
                <c:pt idx="235">
                  <c:v>31565746.291150253</c:v>
                </c:pt>
                <c:pt idx="236">
                  <c:v>31584771.486084808</c:v>
                </c:pt>
                <c:pt idx="237">
                  <c:v>31603659.099377394</c:v>
                </c:pt>
                <c:pt idx="238">
                  <c:v>31622410.615960807</c:v>
                </c:pt>
                <c:pt idx="239">
                  <c:v>31641027.499508131</c:v>
                </c:pt>
                <c:pt idx="240">
                  <c:v>31659511.192810703</c:v>
                </c:pt>
                <c:pt idx="241">
                  <c:v>31677863.118149135</c:v>
                </c:pt>
                <c:pt idx="242">
                  <c:v>31696084.677655257</c:v>
                </c:pt>
                <c:pt idx="243">
                  <c:v>31714177.253667545</c:v>
                </c:pt>
                <c:pt idx="244">
                  <c:v>31732142.209078409</c:v>
                </c:pt>
                <c:pt idx="245">
                  <c:v>31749980.887674525</c:v>
                </c:pt>
                <c:pt idx="246">
                  <c:v>31767694.614469472</c:v>
                </c:pt>
                <c:pt idx="247">
                  <c:v>31785284.696030654</c:v>
                </c:pt>
                <c:pt idx="248">
                  <c:v>31802752.420798033</c:v>
                </c:pt>
                <c:pt idx="249">
                  <c:v>31820099.059397228</c:v>
                </c:pt>
                <c:pt idx="250">
                  <c:v>31837325.864945736</c:v>
                </c:pt>
                <c:pt idx="251">
                  <c:v>31854434.073353115</c:v>
                </c:pt>
                <c:pt idx="252">
                  <c:v>31871424.903614897</c:v>
                </c:pt>
                <c:pt idx="253">
                  <c:v>31888299.558100328</c:v>
                </c:pt>
                <c:pt idx="254">
                  <c:v>31905059.222834643</c:v>
                </c:pt>
                <c:pt idx="255">
                  <c:v>31921705.067775447</c:v>
                </c:pt>
                <c:pt idx="256">
                  <c:v>31938238.247083336</c:v>
                </c:pt>
                <c:pt idx="257">
                  <c:v>31954659.89938727</c:v>
                </c:pt>
                <c:pt idx="258">
                  <c:v>31970971.148044635</c:v>
                </c:pt>
                <c:pt idx="259">
                  <c:v>31987173.101396017</c:v>
                </c:pt>
                <c:pt idx="260">
                  <c:v>32003266.85301511</c:v>
                </c:pt>
                <c:pt idx="261">
                  <c:v>32019253.48195314</c:v>
                </c:pt>
                <c:pt idx="262">
                  <c:v>32035134.052979175</c:v>
                </c:pt>
                <c:pt idx="263">
                  <c:v>32050909.616814949</c:v>
                </c:pt>
                <c:pt idx="264">
                  <c:v>32066581.210365921</c:v>
                </c:pt>
                <c:pt idx="265">
                  <c:v>32082149.85694667</c:v>
                </c:pt>
                <c:pt idx="266">
                  <c:v>32097616.566503257</c:v>
                </c:pt>
                <c:pt idx="267">
                  <c:v>32112982.335829884</c:v>
                </c:pt>
                <c:pt idx="268">
                  <c:v>32128248.148782484</c:v>
                </c:pt>
                <c:pt idx="269">
                  <c:v>32143414.976487413</c:v>
                </c:pt>
                <c:pt idx="270">
                  <c:v>32158483.777546488</c:v>
                </c:pt>
                <c:pt idx="271">
                  <c:v>32173455.498238083</c:v>
                </c:pt>
                <c:pt idx="272">
                  <c:v>32188331.072714098</c:v>
                </c:pt>
                <c:pt idx="273">
                  <c:v>32203111.423193336</c:v>
                </c:pt>
                <c:pt idx="274">
                  <c:v>32217797.460151378</c:v>
                </c:pt>
                <c:pt idx="275">
                  <c:v>32232390.082506694</c:v>
                </c:pt>
                <c:pt idx="276">
                  <c:v>32246890.177802909</c:v>
                </c:pt>
                <c:pt idx="277">
                  <c:v>32261298.622388139</c:v>
                </c:pt>
                <c:pt idx="278">
                  <c:v>32275616.281590909</c:v>
                </c:pt>
                <c:pt idx="279">
                  <c:v>32289844.009892404</c:v>
                </c:pt>
                <c:pt idx="280">
                  <c:v>32303982.651095558</c:v>
                </c:pt>
                <c:pt idx="281">
                  <c:v>32318033.038491428</c:v>
                </c:pt>
                <c:pt idx="282">
                  <c:v>32331995.995022196</c:v>
                </c:pt>
                <c:pt idx="283">
                  <c:v>32345872.333440807</c:v>
                </c:pt>
                <c:pt idx="284">
                  <c:v>32359662.856468536</c:v>
                </c:pt>
                <c:pt idx="285">
                  <c:v>32373368.356948357</c:v>
                </c:pt>
                <c:pt idx="286">
                  <c:v>32386989.617997132</c:v>
                </c:pt>
                <c:pt idx="287">
                  <c:v>32400527.413153354</c:v>
                </c:pt>
                <c:pt idx="288">
                  <c:v>32413982.506523561</c:v>
                </c:pt>
                <c:pt idx="289">
                  <c:v>32427355.652925018</c:v>
                </c:pt>
                <c:pt idx="290">
                  <c:v>32440647.598026719</c:v>
                </c:pt>
                <c:pt idx="291">
                  <c:v>32453859.078487106</c:v>
                </c:pt>
                <c:pt idx="292">
                  <c:v>32466990.822089747</c:v>
                </c:pt>
                <c:pt idx="293">
                  <c:v>32480043.547876563</c:v>
                </c:pt>
                <c:pt idx="294">
                  <c:v>32493017.966278125</c:v>
                </c:pt>
                <c:pt idx="295">
                  <c:v>32505914.779242583</c:v>
                </c:pt>
                <c:pt idx="296">
                  <c:v>32518734.680361275</c:v>
                </c:pt>
                <c:pt idx="297">
                  <c:v>32531478.354993105</c:v>
                </c:pt>
                <c:pt idx="298">
                  <c:v>32544146.480385501</c:v>
                </c:pt>
                <c:pt idx="299">
                  <c:v>32556739.725794725</c:v>
                </c:pt>
                <c:pt idx="300">
                  <c:v>32569258.752602577</c:v>
                </c:pt>
                <c:pt idx="301">
                  <c:v>32581704.214432288</c:v>
                </c:pt>
                <c:pt idx="302">
                  <c:v>32594076.757261422</c:v>
                </c:pt>
                <c:pt idx="303">
                  <c:v>32606377.019533571</c:v>
                </c:pt>
                <c:pt idx="304">
                  <c:v>32618605.632267535</c:v>
                </c:pt>
                <c:pt idx="305">
                  <c:v>32630763.219164997</c:v>
                </c:pt>
                <c:pt idx="306">
                  <c:v>32642850.396715909</c:v>
                </c:pt>
                <c:pt idx="307">
                  <c:v>32654867.774302699</c:v>
                </c:pt>
                <c:pt idx="308">
                  <c:v>32666815.954301964</c:v>
                </c:pt>
                <c:pt idx="309">
                  <c:v>32678695.532184966</c:v>
                </c:pt>
                <c:pt idx="310">
                  <c:v>32690507.09661622</c:v>
                </c:pt>
                <c:pt idx="311">
                  <c:v>32702251.229550168</c:v>
                </c:pt>
                <c:pt idx="312">
                  <c:v>32713928.506326694</c:v>
                </c:pt>
                <c:pt idx="313">
                  <c:v>32725539.495764557</c:v>
                </c:pt>
                <c:pt idx="314">
                  <c:v>32737084.760253571</c:v>
                </c:pt>
                <c:pt idx="315">
                  <c:v>32748564.855844844</c:v>
                </c:pt>
                <c:pt idx="316">
                  <c:v>32759980.332340226</c:v>
                </c:pt>
                <c:pt idx="317">
                  <c:v>32771331.733379241</c:v>
                </c:pt>
                <c:pt idx="318">
                  <c:v>32782619.596525446</c:v>
                </c:pt>
                <c:pt idx="319">
                  <c:v>32793844.453350801</c:v>
                </c:pt>
                <c:pt idx="320">
                  <c:v>32805006.829519108</c:v>
                </c:pt>
                <c:pt idx="321">
                  <c:v>32816107.2448675</c:v>
                </c:pt>
                <c:pt idx="322">
                  <c:v>32827146.213487066</c:v>
                </c:pt>
                <c:pt idx="323">
                  <c:v>32838124.243801821</c:v>
                </c:pt>
                <c:pt idx="324">
                  <c:v>32849041.838646639</c:v>
                </c:pt>
                <c:pt idx="325">
                  <c:v>32859899.495343804</c:v>
                </c:pt>
                <c:pt idx="326">
                  <c:v>32870697.705778025</c:v>
                </c:pt>
                <c:pt idx="327">
                  <c:v>32881436.956470858</c:v>
                </c:pt>
                <c:pt idx="328">
                  <c:v>32892117.728653181</c:v>
                </c:pt>
                <c:pt idx="329">
                  <c:v>32902740.498337124</c:v>
                </c:pt>
                <c:pt idx="330">
                  <c:v>32913305.736386526</c:v>
                </c:pt>
                <c:pt idx="331">
                  <c:v>32923813.908586014</c:v>
                </c:pt>
                <c:pt idx="332">
                  <c:v>32934265.475709729</c:v>
                </c:pt>
                <c:pt idx="333">
                  <c:v>32944660.893588066</c:v>
                </c:pt>
                <c:pt idx="334">
                  <c:v>32955000.613173749</c:v>
                </c:pt>
                <c:pt idx="335">
                  <c:v>32965285.080607288</c:v>
                </c:pt>
                <c:pt idx="336">
                  <c:v>32975514.737280387</c:v>
                </c:pt>
                <c:pt idx="337">
                  <c:v>32985690.019899279</c:v>
                </c:pt>
                <c:pt idx="338">
                  <c:v>32995811.360546485</c:v>
                </c:pt>
                <c:pt idx="339">
                  <c:v>33005879.186742023</c:v>
                </c:pt>
                <c:pt idx="340">
                  <c:v>33015893.921503082</c:v>
                </c:pt>
                <c:pt idx="341">
                  <c:v>33025855.983403474</c:v>
                </c:pt>
                <c:pt idx="342">
                  <c:v>33035765.786631513</c:v>
                </c:pt>
                <c:pt idx="343">
                  <c:v>33045623.741047375</c:v>
                </c:pt>
                <c:pt idx="344">
                  <c:v>33055430.25223951</c:v>
                </c:pt>
                <c:pt idx="345">
                  <c:v>33065185.72157982</c:v>
                </c:pt>
                <c:pt idx="346">
                  <c:v>33074890.546278615</c:v>
                </c:pt>
                <c:pt idx="347">
                  <c:v>33084545.119438134</c:v>
                </c:pt>
                <c:pt idx="348">
                  <c:v>33094149.830105659</c:v>
                </c:pt>
                <c:pt idx="349">
                  <c:v>33103705.063325547</c:v>
                </c:pt>
                <c:pt idx="350">
                  <c:v>33113211.200190276</c:v>
                </c:pt>
                <c:pt idx="351">
                  <c:v>33122668.617891658</c:v>
                </c:pt>
                <c:pt idx="352">
                  <c:v>33132077.689769778</c:v>
                </c:pt>
                <c:pt idx="353">
                  <c:v>33141438.785362449</c:v>
                </c:pt>
                <c:pt idx="354">
                  <c:v>33150752.270453632</c:v>
                </c:pt>
                <c:pt idx="355">
                  <c:v>33160018.507120468</c:v>
                </c:pt>
                <c:pt idx="356">
                  <c:v>33169237.853780404</c:v>
                </c:pt>
                <c:pt idx="357">
                  <c:v>33178410.665237077</c:v>
                </c:pt>
                <c:pt idx="358">
                  <c:v>33187537.292725962</c:v>
                </c:pt>
                <c:pt idx="359">
                  <c:v>33196618.08395898</c:v>
                </c:pt>
                <c:pt idx="360">
                  <c:v>33205653.383168429</c:v>
                </c:pt>
                <c:pt idx="361">
                  <c:v>33214643.531150486</c:v>
                </c:pt>
                <c:pt idx="362">
                  <c:v>33223588.865307905</c:v>
                </c:pt>
                <c:pt idx="363">
                  <c:v>33232489.719692178</c:v>
                </c:pt>
                <c:pt idx="364">
                  <c:v>33241346.425044931</c:v>
                </c:pt>
                <c:pt idx="365">
                  <c:v>33250159.308838941</c:v>
                </c:pt>
                <c:pt idx="366">
                  <c:v>33258928.695318043</c:v>
                </c:pt>
                <c:pt idx="367">
                  <c:v>33267654.905537285</c:v>
                </c:pt>
                <c:pt idx="368">
                  <c:v>33276338.257401563</c:v>
                </c:pt>
                <c:pt idx="369">
                  <c:v>33284979.065704573</c:v>
                </c:pt>
                <c:pt idx="370">
                  <c:v>33293577.642166246</c:v>
                </c:pt>
                <c:pt idx="371">
                  <c:v>33302134.295470662</c:v>
                </c:pt>
                <c:pt idx="372">
                  <c:v>33310649.331302524</c:v>
                </c:pt>
                <c:pt idx="373">
                  <c:v>33319123.052383557</c:v>
                </c:pt>
                <c:pt idx="374">
                  <c:v>33327555.758508589</c:v>
                </c:pt>
                <c:pt idx="375">
                  <c:v>33335947.746580191</c:v>
                </c:pt>
                <c:pt idx="376">
                  <c:v>33344299.310644358</c:v>
                </c:pt>
                <c:pt idx="377">
                  <c:v>33352610.741923694</c:v>
                </c:pt>
                <c:pt idx="378">
                  <c:v>33360882.328852102</c:v>
                </c:pt>
                <c:pt idx="379">
                  <c:v>33369114.357107569</c:v>
                </c:pt>
                <c:pt idx="380">
                  <c:v>33377307.10964511</c:v>
                </c:pt>
                <c:pt idx="381">
                  <c:v>33385460.866729196</c:v>
                </c:pt>
                <c:pt idx="382">
                  <c:v>33393575.905965526</c:v>
                </c:pt>
                <c:pt idx="383">
                  <c:v>33401652.502332479</c:v>
                </c:pt>
                <c:pt idx="384">
                  <c:v>33409690.928212147</c:v>
                </c:pt>
                <c:pt idx="385">
                  <c:v>33417691.453420844</c:v>
                </c:pt>
                <c:pt idx="386">
                  <c:v>33425654.345239311</c:v>
                </c:pt>
                <c:pt idx="387">
                  <c:v>33433579.868442267</c:v>
                </c:pt>
                <c:pt idx="388">
                  <c:v>33441468.285327859</c:v>
                </c:pt>
                <c:pt idx="389">
                  <c:v>33449319.855746459</c:v>
                </c:pt>
                <c:pt idx="390">
                  <c:v>33457134.837128919</c:v>
                </c:pt>
                <c:pt idx="391">
                  <c:v>33464913.484515239</c:v>
                </c:pt>
                <c:pt idx="392">
                  <c:v>33472656.05058153</c:v>
                </c:pt>
                <c:pt idx="393">
                  <c:v>33480362.785667848</c:v>
                </c:pt>
                <c:pt idx="394">
                  <c:v>33488033.937804855</c:v>
                </c:pt>
                <c:pt idx="395">
                  <c:v>33495669.752740424</c:v>
                </c:pt>
                <c:pt idx="396">
                  <c:v>33503270.47396588</c:v>
                </c:pt>
                <c:pt idx="397">
                  <c:v>33510836.342741787</c:v>
                </c:pt>
                <c:pt idx="398">
                  <c:v>33518367.598123394</c:v>
                </c:pt>
                <c:pt idx="399">
                  <c:v>33525864.476985864</c:v>
                </c:pt>
                <c:pt idx="400">
                  <c:v>33533327.2140489</c:v>
                </c:pt>
                <c:pt idx="401">
                  <c:v>33540756.041901328</c:v>
                </c:pt>
                <c:pt idx="402">
                  <c:v>33548151.191025238</c:v>
                </c:pt>
                <c:pt idx="403">
                  <c:v>33555512.889819473</c:v>
                </c:pt>
                <c:pt idx="404">
                  <c:v>33562841.364623547</c:v>
                </c:pt>
                <c:pt idx="405">
                  <c:v>33570136.83974047</c:v>
                </c:pt>
                <c:pt idx="406">
                  <c:v>33577399.537459724</c:v>
                </c:pt>
                <c:pt idx="407">
                  <c:v>33584629.678079687</c:v>
                </c:pt>
                <c:pt idx="408">
                  <c:v>33591827.479929961</c:v>
                </c:pt>
                <c:pt idx="409">
                  <c:v>33598993.159393229</c:v>
                </c:pt>
                <c:pt idx="410">
                  <c:v>33606126.930927172</c:v>
                </c:pt>
                <c:pt idx="411">
                  <c:v>33613229.007085241</c:v>
                </c:pt>
                <c:pt idx="412">
                  <c:v>33620299.598538376</c:v>
                </c:pt>
                <c:pt idx="413">
                  <c:v>33627338.914095305</c:v>
                </c:pt>
                <c:pt idx="414">
                  <c:v>33634347.160723373</c:v>
                </c:pt>
                <c:pt idx="415">
                  <c:v>33641324.543568663</c:v>
                </c:pt>
                <c:pt idx="416">
                  <c:v>33648271.265975878</c:v>
                </c:pt>
                <c:pt idx="417">
                  <c:v>33655187.529508293</c:v>
                </c:pt>
                <c:pt idx="418">
                  <c:v>33662073.533967026</c:v>
                </c:pt>
                <c:pt idx="419">
                  <c:v>33668929.477410272</c:v>
                </c:pt>
                <c:pt idx="420">
                  <c:v>33675755.556172349</c:v>
                </c:pt>
                <c:pt idx="421">
                  <c:v>33682551.964882247</c:v>
                </c:pt>
                <c:pt idx="422">
                  <c:v>33689318.896482296</c:v>
                </c:pt>
                <c:pt idx="423">
                  <c:v>33696056.542246208</c:v>
                </c:pt>
                <c:pt idx="424">
                  <c:v>33702765.091797136</c:v>
                </c:pt>
                <c:pt idx="425">
                  <c:v>33709444.733125515</c:v>
                </c:pt>
                <c:pt idx="426">
                  <c:v>33716095.652606465</c:v>
                </c:pt>
                <c:pt idx="427">
                  <c:v>33722718.035016969</c:v>
                </c:pt>
                <c:pt idx="428">
                  <c:v>33729312.063553423</c:v>
                </c:pt>
                <c:pt idx="429">
                  <c:v>33735877.919848062</c:v>
                </c:pt>
                <c:pt idx="430">
                  <c:v>33742415.783985592</c:v>
                </c:pt>
                <c:pt idx="431">
                  <c:v>33748925.834520079</c:v>
                </c:pt>
                <c:pt idx="432">
                  <c:v>33755408.248490676</c:v>
                </c:pt>
                <c:pt idx="433">
                  <c:v>33761863.201437891</c:v>
                </c:pt>
                <c:pt idx="434">
                  <c:v>33768290.867419295</c:v>
                </c:pt>
                <c:pt idx="435">
                  <c:v>33774691.419025399</c:v>
                </c:pt>
                <c:pt idx="436">
                  <c:v>33781065.027394585</c:v>
                </c:pt>
                <c:pt idx="437">
                  <c:v>33787411.862228908</c:v>
                </c:pt>
                <c:pt idx="438">
                  <c:v>33793732.091808736</c:v>
                </c:pt>
                <c:pt idx="439">
                  <c:v>33800025.883007579</c:v>
                </c:pt>
                <c:pt idx="440">
                  <c:v>33806293.401307099</c:v>
                </c:pt>
                <c:pt idx="441">
                  <c:v>33812534.810811333</c:v>
                </c:pt>
                <c:pt idx="442">
                  <c:v>33818750.274260841</c:v>
                </c:pt>
                <c:pt idx="443">
                  <c:v>33824939.95304735</c:v>
                </c:pt>
                <c:pt idx="444">
                  <c:v>33831104.007227018</c:v>
                </c:pt>
                <c:pt idx="445">
                  <c:v>33837242.595534854</c:v>
                </c:pt>
                <c:pt idx="446">
                  <c:v>33843355.875397801</c:v>
                </c:pt>
                <c:pt idx="447">
                  <c:v>33849444.002948605</c:v>
                </c:pt>
                <c:pt idx="448">
                  <c:v>33855507.133038715</c:v>
                </c:pt>
                <c:pt idx="449">
                  <c:v>33861545.419251628</c:v>
                </c:pt>
                <c:pt idx="450">
                  <c:v>33867559.01391577</c:v>
                </c:pt>
                <c:pt idx="451">
                  <c:v>33873548.068117201</c:v>
                </c:pt>
                <c:pt idx="452">
                  <c:v>33879512.731712453</c:v>
                </c:pt>
                <c:pt idx="453">
                  <c:v>33885453.153340735</c:v>
                </c:pt>
                <c:pt idx="454">
                  <c:v>33891369.480436578</c:v>
                </c:pt>
                <c:pt idx="455">
                  <c:v>33897261.859241679</c:v>
                </c:pt>
                <c:pt idx="456">
                  <c:v>33903130.434817187</c:v>
                </c:pt>
                <c:pt idx="457">
                  <c:v>33908975.351055451</c:v>
                </c:pt>
                <c:pt idx="458">
                  <c:v>33914796.750691868</c:v>
                </c:pt>
                <c:pt idx="459">
                  <c:v>33920594.77531635</c:v>
                </c:pt>
                <c:pt idx="460">
                  <c:v>33926369.565384962</c:v>
                </c:pt>
                <c:pt idx="461">
                  <c:v>33932121.260231055</c:v>
                </c:pt>
                <c:pt idx="462">
                  <c:v>33937849.998076461</c:v>
                </c:pt>
                <c:pt idx="463">
                  <c:v>33943555.916043013</c:v>
                </c:pt>
                <c:pt idx="464">
                  <c:v>33949239.150162555</c:v>
                </c:pt>
                <c:pt idx="465">
                  <c:v>33954899.835388608</c:v>
                </c:pt>
              </c:numCache>
            </c:numRef>
          </c:yVal>
          <c:smooth val="1"/>
        </c:ser>
        <c:ser>
          <c:idx val="0"/>
          <c:order val="1"/>
          <c:tx>
            <c:v>ETC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'VOI Plots'!$A$52:$A$517</c:f>
              <c:numCache>
                <c:formatCode>General</c:formatCode>
                <c:ptCount val="466"/>
                <c:pt idx="0">
                  <c:v>125</c:v>
                </c:pt>
                <c:pt idx="1">
                  <c:v>135</c:v>
                </c:pt>
                <c:pt idx="2">
                  <c:v>145</c:v>
                </c:pt>
                <c:pt idx="3">
                  <c:v>155</c:v>
                </c:pt>
                <c:pt idx="4">
                  <c:v>165</c:v>
                </c:pt>
                <c:pt idx="5">
                  <c:v>175</c:v>
                </c:pt>
                <c:pt idx="6">
                  <c:v>185</c:v>
                </c:pt>
                <c:pt idx="7">
                  <c:v>195</c:v>
                </c:pt>
                <c:pt idx="8">
                  <c:v>205</c:v>
                </c:pt>
                <c:pt idx="9">
                  <c:v>215</c:v>
                </c:pt>
                <c:pt idx="10">
                  <c:v>225</c:v>
                </c:pt>
                <c:pt idx="11">
                  <c:v>235</c:v>
                </c:pt>
                <c:pt idx="12">
                  <c:v>245</c:v>
                </c:pt>
                <c:pt idx="13">
                  <c:v>255</c:v>
                </c:pt>
                <c:pt idx="14">
                  <c:v>265</c:v>
                </c:pt>
                <c:pt idx="15">
                  <c:v>275</c:v>
                </c:pt>
                <c:pt idx="16">
                  <c:v>285</c:v>
                </c:pt>
                <c:pt idx="17">
                  <c:v>295</c:v>
                </c:pt>
                <c:pt idx="18">
                  <c:v>305</c:v>
                </c:pt>
                <c:pt idx="19">
                  <c:v>315</c:v>
                </c:pt>
                <c:pt idx="20">
                  <c:v>325</c:v>
                </c:pt>
                <c:pt idx="21">
                  <c:v>335</c:v>
                </c:pt>
                <c:pt idx="22">
                  <c:v>345</c:v>
                </c:pt>
                <c:pt idx="23">
                  <c:v>355</c:v>
                </c:pt>
                <c:pt idx="24">
                  <c:v>365</c:v>
                </c:pt>
                <c:pt idx="25">
                  <c:v>375</c:v>
                </c:pt>
                <c:pt idx="26">
                  <c:v>385</c:v>
                </c:pt>
                <c:pt idx="27">
                  <c:v>395</c:v>
                </c:pt>
                <c:pt idx="28">
                  <c:v>405</c:v>
                </c:pt>
                <c:pt idx="29">
                  <c:v>415</c:v>
                </c:pt>
                <c:pt idx="30">
                  <c:v>425</c:v>
                </c:pt>
                <c:pt idx="31">
                  <c:v>435</c:v>
                </c:pt>
                <c:pt idx="32">
                  <c:v>445</c:v>
                </c:pt>
                <c:pt idx="33">
                  <c:v>455</c:v>
                </c:pt>
                <c:pt idx="34">
                  <c:v>465</c:v>
                </c:pt>
                <c:pt idx="35">
                  <c:v>475</c:v>
                </c:pt>
                <c:pt idx="36">
                  <c:v>485</c:v>
                </c:pt>
                <c:pt idx="37">
                  <c:v>495</c:v>
                </c:pt>
                <c:pt idx="38">
                  <c:v>505</c:v>
                </c:pt>
                <c:pt idx="39">
                  <c:v>515</c:v>
                </c:pt>
                <c:pt idx="40">
                  <c:v>525</c:v>
                </c:pt>
                <c:pt idx="41">
                  <c:v>535</c:v>
                </c:pt>
                <c:pt idx="42">
                  <c:v>545</c:v>
                </c:pt>
                <c:pt idx="43">
                  <c:v>555</c:v>
                </c:pt>
                <c:pt idx="44">
                  <c:v>565</c:v>
                </c:pt>
                <c:pt idx="45">
                  <c:v>575</c:v>
                </c:pt>
                <c:pt idx="46">
                  <c:v>585</c:v>
                </c:pt>
                <c:pt idx="47">
                  <c:v>595</c:v>
                </c:pt>
                <c:pt idx="48">
                  <c:v>605</c:v>
                </c:pt>
                <c:pt idx="49">
                  <c:v>615</c:v>
                </c:pt>
                <c:pt idx="50">
                  <c:v>625</c:v>
                </c:pt>
                <c:pt idx="51">
                  <c:v>635</c:v>
                </c:pt>
                <c:pt idx="52">
                  <c:v>645</c:v>
                </c:pt>
                <c:pt idx="53">
                  <c:v>655</c:v>
                </c:pt>
                <c:pt idx="54">
                  <c:v>665</c:v>
                </c:pt>
                <c:pt idx="55">
                  <c:v>675</c:v>
                </c:pt>
                <c:pt idx="56">
                  <c:v>685</c:v>
                </c:pt>
                <c:pt idx="57">
                  <c:v>695</c:v>
                </c:pt>
                <c:pt idx="58">
                  <c:v>705</c:v>
                </c:pt>
                <c:pt idx="59">
                  <c:v>715</c:v>
                </c:pt>
                <c:pt idx="60">
                  <c:v>725</c:v>
                </c:pt>
                <c:pt idx="61">
                  <c:v>735</c:v>
                </c:pt>
                <c:pt idx="62">
                  <c:v>745</c:v>
                </c:pt>
                <c:pt idx="63">
                  <c:v>755</c:v>
                </c:pt>
                <c:pt idx="64">
                  <c:v>765</c:v>
                </c:pt>
                <c:pt idx="65">
                  <c:v>775</c:v>
                </c:pt>
                <c:pt idx="66">
                  <c:v>785</c:v>
                </c:pt>
                <c:pt idx="67">
                  <c:v>795</c:v>
                </c:pt>
                <c:pt idx="68">
                  <c:v>805</c:v>
                </c:pt>
                <c:pt idx="69">
                  <c:v>815</c:v>
                </c:pt>
                <c:pt idx="70">
                  <c:v>825</c:v>
                </c:pt>
                <c:pt idx="71">
                  <c:v>835</c:v>
                </c:pt>
                <c:pt idx="72">
                  <c:v>845</c:v>
                </c:pt>
                <c:pt idx="73">
                  <c:v>855</c:v>
                </c:pt>
                <c:pt idx="74">
                  <c:v>865</c:v>
                </c:pt>
                <c:pt idx="75">
                  <c:v>875</c:v>
                </c:pt>
                <c:pt idx="76">
                  <c:v>885</c:v>
                </c:pt>
                <c:pt idx="77">
                  <c:v>895</c:v>
                </c:pt>
                <c:pt idx="78">
                  <c:v>905</c:v>
                </c:pt>
                <c:pt idx="79">
                  <c:v>915</c:v>
                </c:pt>
                <c:pt idx="80">
                  <c:v>925</c:v>
                </c:pt>
                <c:pt idx="81">
                  <c:v>935</c:v>
                </c:pt>
                <c:pt idx="82">
                  <c:v>945</c:v>
                </c:pt>
                <c:pt idx="83">
                  <c:v>955</c:v>
                </c:pt>
                <c:pt idx="84">
                  <c:v>965</c:v>
                </c:pt>
                <c:pt idx="85">
                  <c:v>975</c:v>
                </c:pt>
                <c:pt idx="86">
                  <c:v>985</c:v>
                </c:pt>
                <c:pt idx="87">
                  <c:v>995</c:v>
                </c:pt>
                <c:pt idx="88">
                  <c:v>1005</c:v>
                </c:pt>
                <c:pt idx="89">
                  <c:v>1015</c:v>
                </c:pt>
                <c:pt idx="90">
                  <c:v>1025</c:v>
                </c:pt>
                <c:pt idx="91">
                  <c:v>1035</c:v>
                </c:pt>
                <c:pt idx="92">
                  <c:v>1045</c:v>
                </c:pt>
                <c:pt idx="93">
                  <c:v>1055</c:v>
                </c:pt>
                <c:pt idx="94">
                  <c:v>1065</c:v>
                </c:pt>
                <c:pt idx="95">
                  <c:v>1075</c:v>
                </c:pt>
                <c:pt idx="96">
                  <c:v>1085</c:v>
                </c:pt>
                <c:pt idx="97">
                  <c:v>1095</c:v>
                </c:pt>
                <c:pt idx="98">
                  <c:v>1105</c:v>
                </c:pt>
                <c:pt idx="99">
                  <c:v>1115</c:v>
                </c:pt>
                <c:pt idx="100">
                  <c:v>1125</c:v>
                </c:pt>
                <c:pt idx="101">
                  <c:v>1135</c:v>
                </c:pt>
                <c:pt idx="102">
                  <c:v>1145</c:v>
                </c:pt>
                <c:pt idx="103">
                  <c:v>1155</c:v>
                </c:pt>
                <c:pt idx="104">
                  <c:v>1165</c:v>
                </c:pt>
                <c:pt idx="105">
                  <c:v>1175</c:v>
                </c:pt>
                <c:pt idx="106">
                  <c:v>1185</c:v>
                </c:pt>
                <c:pt idx="107">
                  <c:v>1195</c:v>
                </c:pt>
                <c:pt idx="108">
                  <c:v>1205</c:v>
                </c:pt>
                <c:pt idx="109">
                  <c:v>1215</c:v>
                </c:pt>
                <c:pt idx="110">
                  <c:v>1225</c:v>
                </c:pt>
                <c:pt idx="111">
                  <c:v>1235</c:v>
                </c:pt>
                <c:pt idx="112">
                  <c:v>1245</c:v>
                </c:pt>
                <c:pt idx="113">
                  <c:v>1255</c:v>
                </c:pt>
                <c:pt idx="114">
                  <c:v>1265</c:v>
                </c:pt>
                <c:pt idx="115">
                  <c:v>1275</c:v>
                </c:pt>
                <c:pt idx="116">
                  <c:v>1285</c:v>
                </c:pt>
                <c:pt idx="117">
                  <c:v>1295</c:v>
                </c:pt>
                <c:pt idx="118">
                  <c:v>1305</c:v>
                </c:pt>
                <c:pt idx="119">
                  <c:v>1315</c:v>
                </c:pt>
                <c:pt idx="120">
                  <c:v>1325</c:v>
                </c:pt>
                <c:pt idx="121">
                  <c:v>1335</c:v>
                </c:pt>
                <c:pt idx="122">
                  <c:v>1345</c:v>
                </c:pt>
                <c:pt idx="123">
                  <c:v>1355</c:v>
                </c:pt>
                <c:pt idx="124">
                  <c:v>1365</c:v>
                </c:pt>
                <c:pt idx="125">
                  <c:v>1375</c:v>
                </c:pt>
                <c:pt idx="126">
                  <c:v>1385</c:v>
                </c:pt>
                <c:pt idx="127">
                  <c:v>1395</c:v>
                </c:pt>
                <c:pt idx="128">
                  <c:v>1405</c:v>
                </c:pt>
                <c:pt idx="129">
                  <c:v>1415</c:v>
                </c:pt>
                <c:pt idx="130">
                  <c:v>1425</c:v>
                </c:pt>
                <c:pt idx="131">
                  <c:v>1435</c:v>
                </c:pt>
                <c:pt idx="132">
                  <c:v>1445</c:v>
                </c:pt>
                <c:pt idx="133">
                  <c:v>1455</c:v>
                </c:pt>
                <c:pt idx="134">
                  <c:v>1465</c:v>
                </c:pt>
                <c:pt idx="135">
                  <c:v>1475</c:v>
                </c:pt>
                <c:pt idx="136">
                  <c:v>1485</c:v>
                </c:pt>
                <c:pt idx="137">
                  <c:v>1495</c:v>
                </c:pt>
                <c:pt idx="138">
                  <c:v>1505</c:v>
                </c:pt>
                <c:pt idx="139">
                  <c:v>1515</c:v>
                </c:pt>
                <c:pt idx="140">
                  <c:v>1525</c:v>
                </c:pt>
                <c:pt idx="141">
                  <c:v>1535</c:v>
                </c:pt>
                <c:pt idx="142">
                  <c:v>1545</c:v>
                </c:pt>
                <c:pt idx="143">
                  <c:v>1555</c:v>
                </c:pt>
                <c:pt idx="144">
                  <c:v>1565</c:v>
                </c:pt>
                <c:pt idx="145">
                  <c:v>1575</c:v>
                </c:pt>
                <c:pt idx="146">
                  <c:v>1585</c:v>
                </c:pt>
                <c:pt idx="147">
                  <c:v>1595</c:v>
                </c:pt>
                <c:pt idx="148">
                  <c:v>1605</c:v>
                </c:pt>
                <c:pt idx="149">
                  <c:v>1615</c:v>
                </c:pt>
                <c:pt idx="150">
                  <c:v>1625</c:v>
                </c:pt>
                <c:pt idx="151">
                  <c:v>1635</c:v>
                </c:pt>
                <c:pt idx="152">
                  <c:v>1645</c:v>
                </c:pt>
                <c:pt idx="153">
                  <c:v>1655</c:v>
                </c:pt>
                <c:pt idx="154">
                  <c:v>1665</c:v>
                </c:pt>
                <c:pt idx="155">
                  <c:v>1675</c:v>
                </c:pt>
                <c:pt idx="156">
                  <c:v>1685</c:v>
                </c:pt>
                <c:pt idx="157">
                  <c:v>1695</c:v>
                </c:pt>
                <c:pt idx="158">
                  <c:v>1705</c:v>
                </c:pt>
                <c:pt idx="159">
                  <c:v>1715</c:v>
                </c:pt>
                <c:pt idx="160">
                  <c:v>1725</c:v>
                </c:pt>
                <c:pt idx="161">
                  <c:v>1735</c:v>
                </c:pt>
                <c:pt idx="162">
                  <c:v>1745</c:v>
                </c:pt>
                <c:pt idx="163">
                  <c:v>1755</c:v>
                </c:pt>
                <c:pt idx="164">
                  <c:v>1765</c:v>
                </c:pt>
                <c:pt idx="165">
                  <c:v>1775</c:v>
                </c:pt>
                <c:pt idx="166">
                  <c:v>1785</c:v>
                </c:pt>
                <c:pt idx="167">
                  <c:v>1795</c:v>
                </c:pt>
                <c:pt idx="168">
                  <c:v>1805</c:v>
                </c:pt>
                <c:pt idx="169">
                  <c:v>1815</c:v>
                </c:pt>
                <c:pt idx="170">
                  <c:v>1825</c:v>
                </c:pt>
                <c:pt idx="171">
                  <c:v>1835</c:v>
                </c:pt>
                <c:pt idx="172">
                  <c:v>1845</c:v>
                </c:pt>
                <c:pt idx="173">
                  <c:v>1855</c:v>
                </c:pt>
                <c:pt idx="174">
                  <c:v>1865</c:v>
                </c:pt>
                <c:pt idx="175">
                  <c:v>1875</c:v>
                </c:pt>
                <c:pt idx="176">
                  <c:v>1885</c:v>
                </c:pt>
                <c:pt idx="177">
                  <c:v>1895</c:v>
                </c:pt>
                <c:pt idx="178">
                  <c:v>1905</c:v>
                </c:pt>
                <c:pt idx="179">
                  <c:v>1915</c:v>
                </c:pt>
                <c:pt idx="180">
                  <c:v>1925</c:v>
                </c:pt>
                <c:pt idx="181">
                  <c:v>1935</c:v>
                </c:pt>
                <c:pt idx="182">
                  <c:v>1945</c:v>
                </c:pt>
                <c:pt idx="183">
                  <c:v>1955</c:v>
                </c:pt>
                <c:pt idx="184">
                  <c:v>1965</c:v>
                </c:pt>
                <c:pt idx="185">
                  <c:v>1975</c:v>
                </c:pt>
                <c:pt idx="186">
                  <c:v>1985</c:v>
                </c:pt>
                <c:pt idx="187">
                  <c:v>1995</c:v>
                </c:pt>
                <c:pt idx="188">
                  <c:v>2005</c:v>
                </c:pt>
                <c:pt idx="189">
                  <c:v>2015</c:v>
                </c:pt>
                <c:pt idx="190">
                  <c:v>2025</c:v>
                </c:pt>
                <c:pt idx="191">
                  <c:v>2035</c:v>
                </c:pt>
                <c:pt idx="192">
                  <c:v>2045</c:v>
                </c:pt>
                <c:pt idx="193">
                  <c:v>2055</c:v>
                </c:pt>
                <c:pt idx="194">
                  <c:v>2065</c:v>
                </c:pt>
                <c:pt idx="195">
                  <c:v>2075</c:v>
                </c:pt>
                <c:pt idx="196">
                  <c:v>2085</c:v>
                </c:pt>
                <c:pt idx="197">
                  <c:v>2095</c:v>
                </c:pt>
                <c:pt idx="198">
                  <c:v>2105</c:v>
                </c:pt>
                <c:pt idx="199">
                  <c:v>2115</c:v>
                </c:pt>
                <c:pt idx="200">
                  <c:v>2125</c:v>
                </c:pt>
                <c:pt idx="201">
                  <c:v>2135</c:v>
                </c:pt>
                <c:pt idx="202">
                  <c:v>2145</c:v>
                </c:pt>
                <c:pt idx="203">
                  <c:v>2155</c:v>
                </c:pt>
                <c:pt idx="204">
                  <c:v>2165</c:v>
                </c:pt>
                <c:pt idx="205">
                  <c:v>2175</c:v>
                </c:pt>
                <c:pt idx="206">
                  <c:v>2185</c:v>
                </c:pt>
                <c:pt idx="207">
                  <c:v>2195</c:v>
                </c:pt>
                <c:pt idx="208">
                  <c:v>2205</c:v>
                </c:pt>
                <c:pt idx="209">
                  <c:v>2215</c:v>
                </c:pt>
                <c:pt idx="210">
                  <c:v>2225</c:v>
                </c:pt>
                <c:pt idx="211">
                  <c:v>2235</c:v>
                </c:pt>
                <c:pt idx="212">
                  <c:v>2245</c:v>
                </c:pt>
                <c:pt idx="213">
                  <c:v>2255</c:v>
                </c:pt>
                <c:pt idx="214">
                  <c:v>2265</c:v>
                </c:pt>
                <c:pt idx="215">
                  <c:v>2275</c:v>
                </c:pt>
                <c:pt idx="216">
                  <c:v>2285</c:v>
                </c:pt>
                <c:pt idx="217">
                  <c:v>2295</c:v>
                </c:pt>
                <c:pt idx="218">
                  <c:v>2305</c:v>
                </c:pt>
                <c:pt idx="219">
                  <c:v>2315</c:v>
                </c:pt>
                <c:pt idx="220">
                  <c:v>2325</c:v>
                </c:pt>
                <c:pt idx="221">
                  <c:v>2335</c:v>
                </c:pt>
                <c:pt idx="222">
                  <c:v>2345</c:v>
                </c:pt>
                <c:pt idx="223">
                  <c:v>2355</c:v>
                </c:pt>
                <c:pt idx="224">
                  <c:v>2365</c:v>
                </c:pt>
                <c:pt idx="225">
                  <c:v>2375</c:v>
                </c:pt>
                <c:pt idx="226">
                  <c:v>2385</c:v>
                </c:pt>
                <c:pt idx="227">
                  <c:v>2395</c:v>
                </c:pt>
                <c:pt idx="228">
                  <c:v>2405</c:v>
                </c:pt>
                <c:pt idx="229">
                  <c:v>2415</c:v>
                </c:pt>
                <c:pt idx="230">
                  <c:v>2425</c:v>
                </c:pt>
                <c:pt idx="231">
                  <c:v>2435</c:v>
                </c:pt>
                <c:pt idx="232">
                  <c:v>2445</c:v>
                </c:pt>
                <c:pt idx="233">
                  <c:v>2455</c:v>
                </c:pt>
                <c:pt idx="234">
                  <c:v>2465</c:v>
                </c:pt>
                <c:pt idx="235">
                  <c:v>2475</c:v>
                </c:pt>
                <c:pt idx="236">
                  <c:v>2485</c:v>
                </c:pt>
                <c:pt idx="237">
                  <c:v>2495</c:v>
                </c:pt>
                <c:pt idx="238">
                  <c:v>2505</c:v>
                </c:pt>
                <c:pt idx="239">
                  <c:v>2515</c:v>
                </c:pt>
                <c:pt idx="240">
                  <c:v>2525</c:v>
                </c:pt>
                <c:pt idx="241">
                  <c:v>2535</c:v>
                </c:pt>
                <c:pt idx="242">
                  <c:v>2545</c:v>
                </c:pt>
                <c:pt idx="243">
                  <c:v>2555</c:v>
                </c:pt>
                <c:pt idx="244">
                  <c:v>2565</c:v>
                </c:pt>
                <c:pt idx="245">
                  <c:v>2575</c:v>
                </c:pt>
                <c:pt idx="246">
                  <c:v>2585</c:v>
                </c:pt>
                <c:pt idx="247">
                  <c:v>2595</c:v>
                </c:pt>
                <c:pt idx="248">
                  <c:v>2605</c:v>
                </c:pt>
                <c:pt idx="249">
                  <c:v>2615</c:v>
                </c:pt>
                <c:pt idx="250">
                  <c:v>2625</c:v>
                </c:pt>
                <c:pt idx="251">
                  <c:v>2635</c:v>
                </c:pt>
                <c:pt idx="252">
                  <c:v>2645</c:v>
                </c:pt>
                <c:pt idx="253">
                  <c:v>2655</c:v>
                </c:pt>
                <c:pt idx="254">
                  <c:v>2665</c:v>
                </c:pt>
                <c:pt idx="255">
                  <c:v>2675</c:v>
                </c:pt>
                <c:pt idx="256">
                  <c:v>2685</c:v>
                </c:pt>
                <c:pt idx="257">
                  <c:v>2695</c:v>
                </c:pt>
                <c:pt idx="258">
                  <c:v>2705</c:v>
                </c:pt>
                <c:pt idx="259">
                  <c:v>2715</c:v>
                </c:pt>
                <c:pt idx="260">
                  <c:v>2725</c:v>
                </c:pt>
                <c:pt idx="261">
                  <c:v>2735</c:v>
                </c:pt>
                <c:pt idx="262">
                  <c:v>2745</c:v>
                </c:pt>
                <c:pt idx="263">
                  <c:v>2755</c:v>
                </c:pt>
                <c:pt idx="264">
                  <c:v>2765</c:v>
                </c:pt>
                <c:pt idx="265">
                  <c:v>2775</c:v>
                </c:pt>
                <c:pt idx="266">
                  <c:v>2785</c:v>
                </c:pt>
                <c:pt idx="267">
                  <c:v>2795</c:v>
                </c:pt>
                <c:pt idx="268">
                  <c:v>2805</c:v>
                </c:pt>
                <c:pt idx="269">
                  <c:v>2815</c:v>
                </c:pt>
                <c:pt idx="270">
                  <c:v>2825</c:v>
                </c:pt>
                <c:pt idx="271">
                  <c:v>2835</c:v>
                </c:pt>
                <c:pt idx="272">
                  <c:v>2845</c:v>
                </c:pt>
                <c:pt idx="273">
                  <c:v>2855</c:v>
                </c:pt>
                <c:pt idx="274">
                  <c:v>2865</c:v>
                </c:pt>
                <c:pt idx="275">
                  <c:v>2875</c:v>
                </c:pt>
                <c:pt idx="276">
                  <c:v>2885</c:v>
                </c:pt>
                <c:pt idx="277">
                  <c:v>2895</c:v>
                </c:pt>
                <c:pt idx="278">
                  <c:v>2905</c:v>
                </c:pt>
                <c:pt idx="279">
                  <c:v>2915</c:v>
                </c:pt>
                <c:pt idx="280">
                  <c:v>2925</c:v>
                </c:pt>
                <c:pt idx="281">
                  <c:v>2935</c:v>
                </c:pt>
                <c:pt idx="282">
                  <c:v>2945</c:v>
                </c:pt>
                <c:pt idx="283">
                  <c:v>2955</c:v>
                </c:pt>
                <c:pt idx="284">
                  <c:v>2965</c:v>
                </c:pt>
                <c:pt idx="285">
                  <c:v>2975</c:v>
                </c:pt>
                <c:pt idx="286">
                  <c:v>2985</c:v>
                </c:pt>
                <c:pt idx="287">
                  <c:v>2995</c:v>
                </c:pt>
                <c:pt idx="288">
                  <c:v>3005</c:v>
                </c:pt>
                <c:pt idx="289">
                  <c:v>3015</c:v>
                </c:pt>
                <c:pt idx="290">
                  <c:v>3025</c:v>
                </c:pt>
                <c:pt idx="291">
                  <c:v>3035</c:v>
                </c:pt>
                <c:pt idx="292">
                  <c:v>3045</c:v>
                </c:pt>
                <c:pt idx="293">
                  <c:v>3055</c:v>
                </c:pt>
                <c:pt idx="294">
                  <c:v>3065</c:v>
                </c:pt>
                <c:pt idx="295">
                  <c:v>3075</c:v>
                </c:pt>
                <c:pt idx="296">
                  <c:v>3085</c:v>
                </c:pt>
                <c:pt idx="297">
                  <c:v>3095</c:v>
                </c:pt>
                <c:pt idx="298">
                  <c:v>3105</c:v>
                </c:pt>
                <c:pt idx="299">
                  <c:v>3115</c:v>
                </c:pt>
                <c:pt idx="300">
                  <c:v>3125</c:v>
                </c:pt>
                <c:pt idx="301">
                  <c:v>3135</c:v>
                </c:pt>
                <c:pt idx="302">
                  <c:v>3145</c:v>
                </c:pt>
                <c:pt idx="303">
                  <c:v>3155</c:v>
                </c:pt>
                <c:pt idx="304">
                  <c:v>3165</c:v>
                </c:pt>
                <c:pt idx="305">
                  <c:v>3175</c:v>
                </c:pt>
                <c:pt idx="306">
                  <c:v>3185</c:v>
                </c:pt>
                <c:pt idx="307">
                  <c:v>3195</c:v>
                </c:pt>
                <c:pt idx="308">
                  <c:v>3205</c:v>
                </c:pt>
                <c:pt idx="309">
                  <c:v>3215</c:v>
                </c:pt>
                <c:pt idx="310">
                  <c:v>3225</c:v>
                </c:pt>
                <c:pt idx="311">
                  <c:v>3235</c:v>
                </c:pt>
                <c:pt idx="312">
                  <c:v>3245</c:v>
                </c:pt>
                <c:pt idx="313">
                  <c:v>3255</c:v>
                </c:pt>
                <c:pt idx="314">
                  <c:v>3265</c:v>
                </c:pt>
                <c:pt idx="315">
                  <c:v>3275</c:v>
                </c:pt>
                <c:pt idx="316">
                  <c:v>3285</c:v>
                </c:pt>
                <c:pt idx="317">
                  <c:v>3295</c:v>
                </c:pt>
                <c:pt idx="318">
                  <c:v>3305</c:v>
                </c:pt>
                <c:pt idx="319">
                  <c:v>3315</c:v>
                </c:pt>
                <c:pt idx="320">
                  <c:v>3325</c:v>
                </c:pt>
                <c:pt idx="321">
                  <c:v>3335</c:v>
                </c:pt>
                <c:pt idx="322">
                  <c:v>3345</c:v>
                </c:pt>
                <c:pt idx="323">
                  <c:v>3355</c:v>
                </c:pt>
                <c:pt idx="324">
                  <c:v>3365</c:v>
                </c:pt>
                <c:pt idx="325">
                  <c:v>3375</c:v>
                </c:pt>
                <c:pt idx="326">
                  <c:v>3385</c:v>
                </c:pt>
                <c:pt idx="327">
                  <c:v>3395</c:v>
                </c:pt>
                <c:pt idx="328">
                  <c:v>3405</c:v>
                </c:pt>
                <c:pt idx="329">
                  <c:v>3415</c:v>
                </c:pt>
                <c:pt idx="330">
                  <c:v>3425</c:v>
                </c:pt>
                <c:pt idx="331">
                  <c:v>3435</c:v>
                </c:pt>
                <c:pt idx="332">
                  <c:v>3445</c:v>
                </c:pt>
                <c:pt idx="333">
                  <c:v>3455</c:v>
                </c:pt>
                <c:pt idx="334">
                  <c:v>3465</c:v>
                </c:pt>
                <c:pt idx="335">
                  <c:v>3475</c:v>
                </c:pt>
                <c:pt idx="336">
                  <c:v>3485</c:v>
                </c:pt>
                <c:pt idx="337">
                  <c:v>3495</c:v>
                </c:pt>
                <c:pt idx="338">
                  <c:v>3505</c:v>
                </c:pt>
                <c:pt idx="339">
                  <c:v>3515</c:v>
                </c:pt>
                <c:pt idx="340">
                  <c:v>3525</c:v>
                </c:pt>
                <c:pt idx="341">
                  <c:v>3535</c:v>
                </c:pt>
                <c:pt idx="342">
                  <c:v>3545</c:v>
                </c:pt>
                <c:pt idx="343">
                  <c:v>3555</c:v>
                </c:pt>
                <c:pt idx="344">
                  <c:v>3565</c:v>
                </c:pt>
                <c:pt idx="345">
                  <c:v>3575</c:v>
                </c:pt>
                <c:pt idx="346">
                  <c:v>3585</c:v>
                </c:pt>
                <c:pt idx="347">
                  <c:v>3595</c:v>
                </c:pt>
                <c:pt idx="348">
                  <c:v>3605</c:v>
                </c:pt>
                <c:pt idx="349">
                  <c:v>3615</c:v>
                </c:pt>
                <c:pt idx="350">
                  <c:v>3625</c:v>
                </c:pt>
                <c:pt idx="351">
                  <c:v>3635</c:v>
                </c:pt>
                <c:pt idx="352">
                  <c:v>3645</c:v>
                </c:pt>
                <c:pt idx="353">
                  <c:v>3655</c:v>
                </c:pt>
                <c:pt idx="354">
                  <c:v>3665</c:v>
                </c:pt>
                <c:pt idx="355">
                  <c:v>3675</c:v>
                </c:pt>
                <c:pt idx="356">
                  <c:v>3685</c:v>
                </c:pt>
                <c:pt idx="357">
                  <c:v>3695</c:v>
                </c:pt>
                <c:pt idx="358">
                  <c:v>3705</c:v>
                </c:pt>
                <c:pt idx="359">
                  <c:v>3715</c:v>
                </c:pt>
                <c:pt idx="360">
                  <c:v>3725</c:v>
                </c:pt>
                <c:pt idx="361">
                  <c:v>3735</c:v>
                </c:pt>
                <c:pt idx="362">
                  <c:v>3745</c:v>
                </c:pt>
                <c:pt idx="363">
                  <c:v>3755</c:v>
                </c:pt>
                <c:pt idx="364">
                  <c:v>3765</c:v>
                </c:pt>
                <c:pt idx="365">
                  <c:v>3775</c:v>
                </c:pt>
                <c:pt idx="366">
                  <c:v>3785</c:v>
                </c:pt>
                <c:pt idx="367">
                  <c:v>3795</c:v>
                </c:pt>
                <c:pt idx="368">
                  <c:v>3805</c:v>
                </c:pt>
                <c:pt idx="369">
                  <c:v>3815</c:v>
                </c:pt>
                <c:pt idx="370">
                  <c:v>3825</c:v>
                </c:pt>
                <c:pt idx="371">
                  <c:v>3835</c:v>
                </c:pt>
                <c:pt idx="372">
                  <c:v>3845</c:v>
                </c:pt>
                <c:pt idx="373">
                  <c:v>3855</c:v>
                </c:pt>
                <c:pt idx="374">
                  <c:v>3865</c:v>
                </c:pt>
                <c:pt idx="375">
                  <c:v>3875</c:v>
                </c:pt>
                <c:pt idx="376">
                  <c:v>3885</c:v>
                </c:pt>
                <c:pt idx="377">
                  <c:v>3895</c:v>
                </c:pt>
                <c:pt idx="378">
                  <c:v>3905</c:v>
                </c:pt>
                <c:pt idx="379">
                  <c:v>3915</c:v>
                </c:pt>
                <c:pt idx="380">
                  <c:v>3925</c:v>
                </c:pt>
                <c:pt idx="381">
                  <c:v>3935</c:v>
                </c:pt>
                <c:pt idx="382">
                  <c:v>3945</c:v>
                </c:pt>
                <c:pt idx="383">
                  <c:v>3955</c:v>
                </c:pt>
                <c:pt idx="384">
                  <c:v>3965</c:v>
                </c:pt>
                <c:pt idx="385">
                  <c:v>3975</c:v>
                </c:pt>
                <c:pt idx="386">
                  <c:v>3985</c:v>
                </c:pt>
                <c:pt idx="387">
                  <c:v>3995</c:v>
                </c:pt>
                <c:pt idx="388">
                  <c:v>4005</c:v>
                </c:pt>
                <c:pt idx="389">
                  <c:v>4015</c:v>
                </c:pt>
                <c:pt idx="390">
                  <c:v>4025</c:v>
                </c:pt>
                <c:pt idx="391">
                  <c:v>4035</c:v>
                </c:pt>
                <c:pt idx="392">
                  <c:v>4045</c:v>
                </c:pt>
                <c:pt idx="393">
                  <c:v>4055</c:v>
                </c:pt>
                <c:pt idx="394">
                  <c:v>4065</c:v>
                </c:pt>
                <c:pt idx="395">
                  <c:v>4075</c:v>
                </c:pt>
                <c:pt idx="396">
                  <c:v>4085</c:v>
                </c:pt>
                <c:pt idx="397">
                  <c:v>4095</c:v>
                </c:pt>
                <c:pt idx="398">
                  <c:v>4105</c:v>
                </c:pt>
                <c:pt idx="399">
                  <c:v>4115</c:v>
                </c:pt>
                <c:pt idx="400">
                  <c:v>4125</c:v>
                </c:pt>
                <c:pt idx="401">
                  <c:v>4135</c:v>
                </c:pt>
                <c:pt idx="402">
                  <c:v>4145</c:v>
                </c:pt>
                <c:pt idx="403">
                  <c:v>4155</c:v>
                </c:pt>
                <c:pt idx="404">
                  <c:v>4165</c:v>
                </c:pt>
                <c:pt idx="405">
                  <c:v>4175</c:v>
                </c:pt>
                <c:pt idx="406">
                  <c:v>4185</c:v>
                </c:pt>
                <c:pt idx="407">
                  <c:v>4195</c:v>
                </c:pt>
                <c:pt idx="408">
                  <c:v>4205</c:v>
                </c:pt>
                <c:pt idx="409">
                  <c:v>4215</c:v>
                </c:pt>
                <c:pt idx="410">
                  <c:v>4225</c:v>
                </c:pt>
                <c:pt idx="411">
                  <c:v>4235</c:v>
                </c:pt>
                <c:pt idx="412">
                  <c:v>4245</c:v>
                </c:pt>
                <c:pt idx="413">
                  <c:v>4255</c:v>
                </c:pt>
                <c:pt idx="414">
                  <c:v>4265</c:v>
                </c:pt>
                <c:pt idx="415">
                  <c:v>4275</c:v>
                </c:pt>
                <c:pt idx="416">
                  <c:v>4285</c:v>
                </c:pt>
                <c:pt idx="417">
                  <c:v>4295</c:v>
                </c:pt>
                <c:pt idx="418">
                  <c:v>4305</c:v>
                </c:pt>
                <c:pt idx="419">
                  <c:v>4315</c:v>
                </c:pt>
                <c:pt idx="420">
                  <c:v>4325</c:v>
                </c:pt>
                <c:pt idx="421">
                  <c:v>4335</c:v>
                </c:pt>
                <c:pt idx="422">
                  <c:v>4345</c:v>
                </c:pt>
                <c:pt idx="423">
                  <c:v>4355</c:v>
                </c:pt>
                <c:pt idx="424">
                  <c:v>4365</c:v>
                </c:pt>
                <c:pt idx="425">
                  <c:v>4375</c:v>
                </c:pt>
                <c:pt idx="426">
                  <c:v>4385</c:v>
                </c:pt>
                <c:pt idx="427">
                  <c:v>4395</c:v>
                </c:pt>
                <c:pt idx="428">
                  <c:v>4405</c:v>
                </c:pt>
                <c:pt idx="429">
                  <c:v>4415</c:v>
                </c:pt>
                <c:pt idx="430">
                  <c:v>4425</c:v>
                </c:pt>
                <c:pt idx="431">
                  <c:v>4435</c:v>
                </c:pt>
                <c:pt idx="432">
                  <c:v>4445</c:v>
                </c:pt>
                <c:pt idx="433">
                  <c:v>4455</c:v>
                </c:pt>
                <c:pt idx="434">
                  <c:v>4465</c:v>
                </c:pt>
                <c:pt idx="435">
                  <c:v>4475</c:v>
                </c:pt>
                <c:pt idx="436">
                  <c:v>4485</c:v>
                </c:pt>
                <c:pt idx="437">
                  <c:v>4495</c:v>
                </c:pt>
                <c:pt idx="438">
                  <c:v>4505</c:v>
                </c:pt>
                <c:pt idx="439">
                  <c:v>4515</c:v>
                </c:pt>
                <c:pt idx="440">
                  <c:v>4525</c:v>
                </c:pt>
                <c:pt idx="441">
                  <c:v>4535</c:v>
                </c:pt>
                <c:pt idx="442">
                  <c:v>4545</c:v>
                </c:pt>
                <c:pt idx="443">
                  <c:v>4555</c:v>
                </c:pt>
                <c:pt idx="444">
                  <c:v>4565</c:v>
                </c:pt>
                <c:pt idx="445">
                  <c:v>4575</c:v>
                </c:pt>
                <c:pt idx="446">
                  <c:v>4585</c:v>
                </c:pt>
                <c:pt idx="447">
                  <c:v>4595</c:v>
                </c:pt>
                <c:pt idx="448">
                  <c:v>4605</c:v>
                </c:pt>
                <c:pt idx="449">
                  <c:v>4615</c:v>
                </c:pt>
                <c:pt idx="450">
                  <c:v>4625</c:v>
                </c:pt>
                <c:pt idx="451">
                  <c:v>4635</c:v>
                </c:pt>
                <c:pt idx="452">
                  <c:v>4645</c:v>
                </c:pt>
                <c:pt idx="453">
                  <c:v>4655</c:v>
                </c:pt>
                <c:pt idx="454">
                  <c:v>4665</c:v>
                </c:pt>
                <c:pt idx="455">
                  <c:v>4675</c:v>
                </c:pt>
                <c:pt idx="456">
                  <c:v>4685</c:v>
                </c:pt>
                <c:pt idx="457">
                  <c:v>4695</c:v>
                </c:pt>
                <c:pt idx="458">
                  <c:v>4705</c:v>
                </c:pt>
                <c:pt idx="459">
                  <c:v>4715</c:v>
                </c:pt>
                <c:pt idx="460">
                  <c:v>4725</c:v>
                </c:pt>
                <c:pt idx="461">
                  <c:v>4735</c:v>
                </c:pt>
                <c:pt idx="462">
                  <c:v>4745</c:v>
                </c:pt>
                <c:pt idx="463">
                  <c:v>4755</c:v>
                </c:pt>
                <c:pt idx="464">
                  <c:v>4765</c:v>
                </c:pt>
                <c:pt idx="465">
                  <c:v>4775</c:v>
                </c:pt>
              </c:numCache>
            </c:numRef>
          </c:xVal>
          <c:yVal>
            <c:numRef>
              <c:f>'VOI Plots'!$K$52:$K$517</c:f>
              <c:numCache>
                <c:formatCode>#,##0</c:formatCode>
                <c:ptCount val="466"/>
                <c:pt idx="0">
                  <c:v>775000</c:v>
                </c:pt>
                <c:pt idx="1">
                  <c:v>805000</c:v>
                </c:pt>
                <c:pt idx="2">
                  <c:v>835000</c:v>
                </c:pt>
                <c:pt idx="3">
                  <c:v>865000</c:v>
                </c:pt>
                <c:pt idx="4">
                  <c:v>895000</c:v>
                </c:pt>
                <c:pt idx="5">
                  <c:v>925000</c:v>
                </c:pt>
                <c:pt idx="6">
                  <c:v>955000</c:v>
                </c:pt>
                <c:pt idx="7">
                  <c:v>985000</c:v>
                </c:pt>
                <c:pt idx="8">
                  <c:v>1015000</c:v>
                </c:pt>
                <c:pt idx="9">
                  <c:v>1045000</c:v>
                </c:pt>
                <c:pt idx="10">
                  <c:v>1075000</c:v>
                </c:pt>
                <c:pt idx="11">
                  <c:v>1105000</c:v>
                </c:pt>
                <c:pt idx="12">
                  <c:v>1135000</c:v>
                </c:pt>
                <c:pt idx="13">
                  <c:v>1165000</c:v>
                </c:pt>
                <c:pt idx="14">
                  <c:v>1195000</c:v>
                </c:pt>
                <c:pt idx="15">
                  <c:v>1225000</c:v>
                </c:pt>
                <c:pt idx="16">
                  <c:v>1255000</c:v>
                </c:pt>
                <c:pt idx="17">
                  <c:v>1285000</c:v>
                </c:pt>
                <c:pt idx="18">
                  <c:v>1315000</c:v>
                </c:pt>
                <c:pt idx="19">
                  <c:v>1345000</c:v>
                </c:pt>
                <c:pt idx="20">
                  <c:v>1375000</c:v>
                </c:pt>
                <c:pt idx="21">
                  <c:v>1405000</c:v>
                </c:pt>
                <c:pt idx="22">
                  <c:v>1435000</c:v>
                </c:pt>
                <c:pt idx="23">
                  <c:v>1465000</c:v>
                </c:pt>
                <c:pt idx="24">
                  <c:v>1495000</c:v>
                </c:pt>
                <c:pt idx="25">
                  <c:v>1525000</c:v>
                </c:pt>
                <c:pt idx="26">
                  <c:v>1555000</c:v>
                </c:pt>
                <c:pt idx="27">
                  <c:v>1585000</c:v>
                </c:pt>
                <c:pt idx="28">
                  <c:v>1615000</c:v>
                </c:pt>
                <c:pt idx="29">
                  <c:v>1645000</c:v>
                </c:pt>
                <c:pt idx="30">
                  <c:v>1675000</c:v>
                </c:pt>
                <c:pt idx="31">
                  <c:v>1705000</c:v>
                </c:pt>
                <c:pt idx="32">
                  <c:v>1735000</c:v>
                </c:pt>
                <c:pt idx="33">
                  <c:v>1765000</c:v>
                </c:pt>
                <c:pt idx="34">
                  <c:v>1795000</c:v>
                </c:pt>
                <c:pt idx="35">
                  <c:v>1825000</c:v>
                </c:pt>
                <c:pt idx="36">
                  <c:v>1855000</c:v>
                </c:pt>
                <c:pt idx="37">
                  <c:v>1885000</c:v>
                </c:pt>
                <c:pt idx="38">
                  <c:v>1915000</c:v>
                </c:pt>
                <c:pt idx="39">
                  <c:v>1945000</c:v>
                </c:pt>
                <c:pt idx="40">
                  <c:v>1975000</c:v>
                </c:pt>
                <c:pt idx="41">
                  <c:v>2005000</c:v>
                </c:pt>
                <c:pt idx="42">
                  <c:v>2035000</c:v>
                </c:pt>
                <c:pt idx="43">
                  <c:v>2065000</c:v>
                </c:pt>
                <c:pt idx="44">
                  <c:v>2095000</c:v>
                </c:pt>
                <c:pt idx="45">
                  <c:v>2125000</c:v>
                </c:pt>
                <c:pt idx="46">
                  <c:v>2155000</c:v>
                </c:pt>
                <c:pt idx="47">
                  <c:v>2185000</c:v>
                </c:pt>
                <c:pt idx="48">
                  <c:v>2215000</c:v>
                </c:pt>
                <c:pt idx="49">
                  <c:v>2245000</c:v>
                </c:pt>
                <c:pt idx="50">
                  <c:v>2275000</c:v>
                </c:pt>
                <c:pt idx="51">
                  <c:v>2305000</c:v>
                </c:pt>
                <c:pt idx="52">
                  <c:v>2335000</c:v>
                </c:pt>
                <c:pt idx="53">
                  <c:v>2365000</c:v>
                </c:pt>
                <c:pt idx="54">
                  <c:v>2395000</c:v>
                </c:pt>
                <c:pt idx="55">
                  <c:v>2425000</c:v>
                </c:pt>
                <c:pt idx="56">
                  <c:v>2455000</c:v>
                </c:pt>
                <c:pt idx="57">
                  <c:v>2485000</c:v>
                </c:pt>
                <c:pt idx="58">
                  <c:v>2515000</c:v>
                </c:pt>
                <c:pt idx="59">
                  <c:v>2545000</c:v>
                </c:pt>
                <c:pt idx="60">
                  <c:v>2575000</c:v>
                </c:pt>
                <c:pt idx="61">
                  <c:v>2605000</c:v>
                </c:pt>
                <c:pt idx="62">
                  <c:v>2635000</c:v>
                </c:pt>
                <c:pt idx="63">
                  <c:v>2665000</c:v>
                </c:pt>
                <c:pt idx="64">
                  <c:v>2695000</c:v>
                </c:pt>
                <c:pt idx="65">
                  <c:v>2725000</c:v>
                </c:pt>
                <c:pt idx="66">
                  <c:v>2755000</c:v>
                </c:pt>
                <c:pt idx="67">
                  <c:v>2785000</c:v>
                </c:pt>
                <c:pt idx="68">
                  <c:v>2815000</c:v>
                </c:pt>
                <c:pt idx="69">
                  <c:v>2845000</c:v>
                </c:pt>
                <c:pt idx="70">
                  <c:v>2875000</c:v>
                </c:pt>
                <c:pt idx="71">
                  <c:v>2905000</c:v>
                </c:pt>
                <c:pt idx="72">
                  <c:v>2935000</c:v>
                </c:pt>
                <c:pt idx="73">
                  <c:v>2965000</c:v>
                </c:pt>
                <c:pt idx="74">
                  <c:v>2995000</c:v>
                </c:pt>
                <c:pt idx="75">
                  <c:v>3025000</c:v>
                </c:pt>
                <c:pt idx="76">
                  <c:v>3055000</c:v>
                </c:pt>
                <c:pt idx="77">
                  <c:v>3085000</c:v>
                </c:pt>
                <c:pt idx="78">
                  <c:v>3115000</c:v>
                </c:pt>
                <c:pt idx="79">
                  <c:v>3145000</c:v>
                </c:pt>
                <c:pt idx="80">
                  <c:v>3175000</c:v>
                </c:pt>
                <c:pt idx="81">
                  <c:v>3205000</c:v>
                </c:pt>
                <c:pt idx="82">
                  <c:v>3235000</c:v>
                </c:pt>
                <c:pt idx="83">
                  <c:v>3265000</c:v>
                </c:pt>
                <c:pt idx="84">
                  <c:v>3295000</c:v>
                </c:pt>
                <c:pt idx="85">
                  <c:v>3325000</c:v>
                </c:pt>
                <c:pt idx="86">
                  <c:v>3355000</c:v>
                </c:pt>
                <c:pt idx="87">
                  <c:v>3385000</c:v>
                </c:pt>
                <c:pt idx="88">
                  <c:v>3415000</c:v>
                </c:pt>
                <c:pt idx="89">
                  <c:v>3445000</c:v>
                </c:pt>
                <c:pt idx="90">
                  <c:v>3475000</c:v>
                </c:pt>
                <c:pt idx="91">
                  <c:v>3505000</c:v>
                </c:pt>
                <c:pt idx="92">
                  <c:v>3535000</c:v>
                </c:pt>
                <c:pt idx="93">
                  <c:v>3565000</c:v>
                </c:pt>
                <c:pt idx="94">
                  <c:v>3595000</c:v>
                </c:pt>
                <c:pt idx="95">
                  <c:v>3625000</c:v>
                </c:pt>
                <c:pt idx="96">
                  <c:v>3655000</c:v>
                </c:pt>
                <c:pt idx="97">
                  <c:v>3685000</c:v>
                </c:pt>
                <c:pt idx="98">
                  <c:v>3715000</c:v>
                </c:pt>
                <c:pt idx="99">
                  <c:v>3745000</c:v>
                </c:pt>
                <c:pt idx="100">
                  <c:v>3775000</c:v>
                </c:pt>
                <c:pt idx="101">
                  <c:v>3805000</c:v>
                </c:pt>
                <c:pt idx="102">
                  <c:v>3835000</c:v>
                </c:pt>
                <c:pt idx="103">
                  <c:v>3865000</c:v>
                </c:pt>
                <c:pt idx="104">
                  <c:v>3895000</c:v>
                </c:pt>
                <c:pt idx="105">
                  <c:v>3925000</c:v>
                </c:pt>
                <c:pt idx="106">
                  <c:v>3955000</c:v>
                </c:pt>
                <c:pt idx="107">
                  <c:v>3985000</c:v>
                </c:pt>
                <c:pt idx="108">
                  <c:v>4015000</c:v>
                </c:pt>
                <c:pt idx="109">
                  <c:v>4045000</c:v>
                </c:pt>
                <c:pt idx="110">
                  <c:v>4075000</c:v>
                </c:pt>
                <c:pt idx="111">
                  <c:v>4105000</c:v>
                </c:pt>
                <c:pt idx="112">
                  <c:v>4135000</c:v>
                </c:pt>
                <c:pt idx="113">
                  <c:v>4165000</c:v>
                </c:pt>
                <c:pt idx="114">
                  <c:v>4195000</c:v>
                </c:pt>
                <c:pt idx="115">
                  <c:v>4225000</c:v>
                </c:pt>
                <c:pt idx="116">
                  <c:v>4255000</c:v>
                </c:pt>
                <c:pt idx="117">
                  <c:v>4285000</c:v>
                </c:pt>
                <c:pt idx="118">
                  <c:v>4315000</c:v>
                </c:pt>
                <c:pt idx="119">
                  <c:v>4345000</c:v>
                </c:pt>
                <c:pt idx="120">
                  <c:v>4375000</c:v>
                </c:pt>
                <c:pt idx="121">
                  <c:v>4405000</c:v>
                </c:pt>
                <c:pt idx="122">
                  <c:v>4435000</c:v>
                </c:pt>
                <c:pt idx="123">
                  <c:v>4465000</c:v>
                </c:pt>
                <c:pt idx="124">
                  <c:v>4495000</c:v>
                </c:pt>
                <c:pt idx="125">
                  <c:v>4525000</c:v>
                </c:pt>
                <c:pt idx="126">
                  <c:v>4555000</c:v>
                </c:pt>
                <c:pt idx="127">
                  <c:v>4585000</c:v>
                </c:pt>
                <c:pt idx="128">
                  <c:v>4615000</c:v>
                </c:pt>
                <c:pt idx="129">
                  <c:v>4645000</c:v>
                </c:pt>
                <c:pt idx="130">
                  <c:v>4675000</c:v>
                </c:pt>
                <c:pt idx="131">
                  <c:v>4705000</c:v>
                </c:pt>
                <c:pt idx="132">
                  <c:v>4735000</c:v>
                </c:pt>
                <c:pt idx="133">
                  <c:v>4765000</c:v>
                </c:pt>
                <c:pt idx="134">
                  <c:v>4795000</c:v>
                </c:pt>
                <c:pt idx="135">
                  <c:v>4825000</c:v>
                </c:pt>
                <c:pt idx="136">
                  <c:v>4855000</c:v>
                </c:pt>
                <c:pt idx="137">
                  <c:v>4885000</c:v>
                </c:pt>
                <c:pt idx="138">
                  <c:v>4915000</c:v>
                </c:pt>
                <c:pt idx="139">
                  <c:v>4945000</c:v>
                </c:pt>
                <c:pt idx="140">
                  <c:v>4975000</c:v>
                </c:pt>
                <c:pt idx="141">
                  <c:v>5005000</c:v>
                </c:pt>
                <c:pt idx="142">
                  <c:v>5035000</c:v>
                </c:pt>
                <c:pt idx="143">
                  <c:v>5065000</c:v>
                </c:pt>
                <c:pt idx="144">
                  <c:v>5095000</c:v>
                </c:pt>
                <c:pt idx="145">
                  <c:v>5125000</c:v>
                </c:pt>
                <c:pt idx="146">
                  <c:v>5155000</c:v>
                </c:pt>
                <c:pt idx="147">
                  <c:v>5185000</c:v>
                </c:pt>
                <c:pt idx="148">
                  <c:v>5215000</c:v>
                </c:pt>
                <c:pt idx="149">
                  <c:v>5245000</c:v>
                </c:pt>
                <c:pt idx="150">
                  <c:v>5275000</c:v>
                </c:pt>
                <c:pt idx="151">
                  <c:v>5305000</c:v>
                </c:pt>
                <c:pt idx="152">
                  <c:v>5335000</c:v>
                </c:pt>
                <c:pt idx="153">
                  <c:v>5365000</c:v>
                </c:pt>
                <c:pt idx="154">
                  <c:v>5395000</c:v>
                </c:pt>
                <c:pt idx="155">
                  <c:v>5425000</c:v>
                </c:pt>
                <c:pt idx="156">
                  <c:v>5455000</c:v>
                </c:pt>
                <c:pt idx="157">
                  <c:v>5485000</c:v>
                </c:pt>
                <c:pt idx="158">
                  <c:v>5515000</c:v>
                </c:pt>
                <c:pt idx="159">
                  <c:v>5545000</c:v>
                </c:pt>
                <c:pt idx="160">
                  <c:v>5575000</c:v>
                </c:pt>
                <c:pt idx="161">
                  <c:v>5605000</c:v>
                </c:pt>
                <c:pt idx="162">
                  <c:v>5635000</c:v>
                </c:pt>
                <c:pt idx="163">
                  <c:v>5665000</c:v>
                </c:pt>
                <c:pt idx="164">
                  <c:v>5695000</c:v>
                </c:pt>
                <c:pt idx="165">
                  <c:v>5725000</c:v>
                </c:pt>
                <c:pt idx="166">
                  <c:v>5755000</c:v>
                </c:pt>
                <c:pt idx="167">
                  <c:v>5785000</c:v>
                </c:pt>
                <c:pt idx="168">
                  <c:v>5815000</c:v>
                </c:pt>
                <c:pt idx="169">
                  <c:v>5845000</c:v>
                </c:pt>
                <c:pt idx="170">
                  <c:v>5875000</c:v>
                </c:pt>
                <c:pt idx="171">
                  <c:v>5905000</c:v>
                </c:pt>
                <c:pt idx="172">
                  <c:v>5935000</c:v>
                </c:pt>
                <c:pt idx="173">
                  <c:v>5965000</c:v>
                </c:pt>
                <c:pt idx="174">
                  <c:v>5995000</c:v>
                </c:pt>
                <c:pt idx="175">
                  <c:v>6025000</c:v>
                </c:pt>
                <c:pt idx="176">
                  <c:v>6055000</c:v>
                </c:pt>
                <c:pt idx="177">
                  <c:v>6085000</c:v>
                </c:pt>
                <c:pt idx="178">
                  <c:v>6115000</c:v>
                </c:pt>
                <c:pt idx="179">
                  <c:v>6145000</c:v>
                </c:pt>
                <c:pt idx="180">
                  <c:v>6175000</c:v>
                </c:pt>
                <c:pt idx="181">
                  <c:v>6205000</c:v>
                </c:pt>
                <c:pt idx="182">
                  <c:v>6235000</c:v>
                </c:pt>
                <c:pt idx="183">
                  <c:v>6265000</c:v>
                </c:pt>
                <c:pt idx="184">
                  <c:v>6295000</c:v>
                </c:pt>
                <c:pt idx="185">
                  <c:v>6325000</c:v>
                </c:pt>
                <c:pt idx="186">
                  <c:v>6355000</c:v>
                </c:pt>
                <c:pt idx="187">
                  <c:v>6385000</c:v>
                </c:pt>
                <c:pt idx="188">
                  <c:v>6415000</c:v>
                </c:pt>
                <c:pt idx="189">
                  <c:v>6445000</c:v>
                </c:pt>
                <c:pt idx="190">
                  <c:v>6475000</c:v>
                </c:pt>
                <c:pt idx="191">
                  <c:v>6505000</c:v>
                </c:pt>
                <c:pt idx="192">
                  <c:v>6535000</c:v>
                </c:pt>
                <c:pt idx="193">
                  <c:v>6565000</c:v>
                </c:pt>
                <c:pt idx="194">
                  <c:v>6595000</c:v>
                </c:pt>
                <c:pt idx="195">
                  <c:v>6625000</c:v>
                </c:pt>
                <c:pt idx="196">
                  <c:v>6655000</c:v>
                </c:pt>
                <c:pt idx="197">
                  <c:v>6685000</c:v>
                </c:pt>
                <c:pt idx="198">
                  <c:v>6715000</c:v>
                </c:pt>
                <c:pt idx="199">
                  <c:v>6745000</c:v>
                </c:pt>
                <c:pt idx="200">
                  <c:v>6775000</c:v>
                </c:pt>
                <c:pt idx="201">
                  <c:v>6805000</c:v>
                </c:pt>
                <c:pt idx="202">
                  <c:v>6835000</c:v>
                </c:pt>
                <c:pt idx="203">
                  <c:v>6865000</c:v>
                </c:pt>
                <c:pt idx="204">
                  <c:v>6895000</c:v>
                </c:pt>
                <c:pt idx="205">
                  <c:v>6925000</c:v>
                </c:pt>
                <c:pt idx="206">
                  <c:v>6955000</c:v>
                </c:pt>
                <c:pt idx="207">
                  <c:v>6985000</c:v>
                </c:pt>
                <c:pt idx="208">
                  <c:v>7015000</c:v>
                </c:pt>
                <c:pt idx="209">
                  <c:v>7045000</c:v>
                </c:pt>
                <c:pt idx="210">
                  <c:v>7075000</c:v>
                </c:pt>
                <c:pt idx="211">
                  <c:v>7105000</c:v>
                </c:pt>
                <c:pt idx="212">
                  <c:v>7135000</c:v>
                </c:pt>
                <c:pt idx="213">
                  <c:v>7165000</c:v>
                </c:pt>
                <c:pt idx="214">
                  <c:v>7195000</c:v>
                </c:pt>
                <c:pt idx="215">
                  <c:v>7225000</c:v>
                </c:pt>
                <c:pt idx="216">
                  <c:v>7255000</c:v>
                </c:pt>
                <c:pt idx="217">
                  <c:v>7285000</c:v>
                </c:pt>
                <c:pt idx="218">
                  <c:v>7315000</c:v>
                </c:pt>
                <c:pt idx="219">
                  <c:v>7345000</c:v>
                </c:pt>
                <c:pt idx="220">
                  <c:v>7375000</c:v>
                </c:pt>
                <c:pt idx="221">
                  <c:v>7405000</c:v>
                </c:pt>
                <c:pt idx="222">
                  <c:v>7435000</c:v>
                </c:pt>
                <c:pt idx="223">
                  <c:v>7465000</c:v>
                </c:pt>
                <c:pt idx="224">
                  <c:v>7495000</c:v>
                </c:pt>
                <c:pt idx="225">
                  <c:v>7525000</c:v>
                </c:pt>
                <c:pt idx="226">
                  <c:v>7555000</c:v>
                </c:pt>
                <c:pt idx="227">
                  <c:v>7585000</c:v>
                </c:pt>
                <c:pt idx="228">
                  <c:v>7615000</c:v>
                </c:pt>
                <c:pt idx="229">
                  <c:v>7645000</c:v>
                </c:pt>
                <c:pt idx="230">
                  <c:v>7675000</c:v>
                </c:pt>
                <c:pt idx="231">
                  <c:v>7705000</c:v>
                </c:pt>
                <c:pt idx="232">
                  <c:v>7735000</c:v>
                </c:pt>
                <c:pt idx="233">
                  <c:v>7765000</c:v>
                </c:pt>
                <c:pt idx="234">
                  <c:v>7795000</c:v>
                </c:pt>
                <c:pt idx="235">
                  <c:v>7825000</c:v>
                </c:pt>
                <c:pt idx="236">
                  <c:v>7855000</c:v>
                </c:pt>
                <c:pt idx="237">
                  <c:v>7885000</c:v>
                </c:pt>
                <c:pt idx="238">
                  <c:v>7915000</c:v>
                </c:pt>
                <c:pt idx="239">
                  <c:v>7945000</c:v>
                </c:pt>
                <c:pt idx="240">
                  <c:v>7975000</c:v>
                </c:pt>
                <c:pt idx="241">
                  <c:v>8005000</c:v>
                </c:pt>
                <c:pt idx="242">
                  <c:v>8035000</c:v>
                </c:pt>
                <c:pt idx="243">
                  <c:v>8065000</c:v>
                </c:pt>
                <c:pt idx="244">
                  <c:v>8095000</c:v>
                </c:pt>
                <c:pt idx="245">
                  <c:v>8125000</c:v>
                </c:pt>
                <c:pt idx="246">
                  <c:v>8155000</c:v>
                </c:pt>
                <c:pt idx="247">
                  <c:v>8185000</c:v>
                </c:pt>
                <c:pt idx="248">
                  <c:v>8215000</c:v>
                </c:pt>
                <c:pt idx="249">
                  <c:v>8245000</c:v>
                </c:pt>
                <c:pt idx="250">
                  <c:v>8275000</c:v>
                </c:pt>
                <c:pt idx="251">
                  <c:v>8305000</c:v>
                </c:pt>
                <c:pt idx="252">
                  <c:v>8335000</c:v>
                </c:pt>
                <c:pt idx="253">
                  <c:v>8365000</c:v>
                </c:pt>
                <c:pt idx="254">
                  <c:v>8395000</c:v>
                </c:pt>
                <c:pt idx="255">
                  <c:v>8425000</c:v>
                </c:pt>
                <c:pt idx="256">
                  <c:v>8455000</c:v>
                </c:pt>
                <c:pt idx="257">
                  <c:v>8485000</c:v>
                </c:pt>
                <c:pt idx="258">
                  <c:v>8515000</c:v>
                </c:pt>
                <c:pt idx="259">
                  <c:v>8545000</c:v>
                </c:pt>
                <c:pt idx="260">
                  <c:v>8575000</c:v>
                </c:pt>
                <c:pt idx="261">
                  <c:v>8605000</c:v>
                </c:pt>
                <c:pt idx="262">
                  <c:v>8635000</c:v>
                </c:pt>
                <c:pt idx="263">
                  <c:v>8665000</c:v>
                </c:pt>
                <c:pt idx="264">
                  <c:v>8695000</c:v>
                </c:pt>
                <c:pt idx="265">
                  <c:v>8725000</c:v>
                </c:pt>
                <c:pt idx="266">
                  <c:v>8755000</c:v>
                </c:pt>
                <c:pt idx="267">
                  <c:v>8785000</c:v>
                </c:pt>
                <c:pt idx="268">
                  <c:v>8815000</c:v>
                </c:pt>
                <c:pt idx="269">
                  <c:v>8845000</c:v>
                </c:pt>
                <c:pt idx="270">
                  <c:v>8875000</c:v>
                </c:pt>
                <c:pt idx="271">
                  <c:v>8905000</c:v>
                </c:pt>
                <c:pt idx="272">
                  <c:v>8935000</c:v>
                </c:pt>
                <c:pt idx="273">
                  <c:v>8965000</c:v>
                </c:pt>
                <c:pt idx="274">
                  <c:v>8995000</c:v>
                </c:pt>
                <c:pt idx="275">
                  <c:v>9025000</c:v>
                </c:pt>
                <c:pt idx="276">
                  <c:v>9055000</c:v>
                </c:pt>
                <c:pt idx="277">
                  <c:v>9085000</c:v>
                </c:pt>
                <c:pt idx="278">
                  <c:v>9115000</c:v>
                </c:pt>
                <c:pt idx="279">
                  <c:v>9145000</c:v>
                </c:pt>
                <c:pt idx="280">
                  <c:v>9175000</c:v>
                </c:pt>
                <c:pt idx="281">
                  <c:v>9205000</c:v>
                </c:pt>
                <c:pt idx="282">
                  <c:v>9235000</c:v>
                </c:pt>
                <c:pt idx="283">
                  <c:v>9265000</c:v>
                </c:pt>
                <c:pt idx="284">
                  <c:v>9295000</c:v>
                </c:pt>
                <c:pt idx="285">
                  <c:v>9325000</c:v>
                </c:pt>
                <c:pt idx="286">
                  <c:v>9355000</c:v>
                </c:pt>
                <c:pt idx="287">
                  <c:v>9385000</c:v>
                </c:pt>
                <c:pt idx="288">
                  <c:v>9415000</c:v>
                </c:pt>
                <c:pt idx="289">
                  <c:v>9445000</c:v>
                </c:pt>
                <c:pt idx="290">
                  <c:v>9475000</c:v>
                </c:pt>
                <c:pt idx="291">
                  <c:v>9505000</c:v>
                </c:pt>
                <c:pt idx="292">
                  <c:v>9535000</c:v>
                </c:pt>
                <c:pt idx="293">
                  <c:v>9565000</c:v>
                </c:pt>
                <c:pt idx="294">
                  <c:v>9595000</c:v>
                </c:pt>
                <c:pt idx="295">
                  <c:v>9625000</c:v>
                </c:pt>
                <c:pt idx="296">
                  <c:v>9655000</c:v>
                </c:pt>
                <c:pt idx="297">
                  <c:v>9685000</c:v>
                </c:pt>
                <c:pt idx="298">
                  <c:v>9715000</c:v>
                </c:pt>
                <c:pt idx="299">
                  <c:v>9745000</c:v>
                </c:pt>
                <c:pt idx="300">
                  <c:v>9775000</c:v>
                </c:pt>
                <c:pt idx="301">
                  <c:v>9805000</c:v>
                </c:pt>
                <c:pt idx="302">
                  <c:v>9835000</c:v>
                </c:pt>
                <c:pt idx="303">
                  <c:v>9865000</c:v>
                </c:pt>
                <c:pt idx="304">
                  <c:v>9895000</c:v>
                </c:pt>
                <c:pt idx="305">
                  <c:v>9925000</c:v>
                </c:pt>
                <c:pt idx="306">
                  <c:v>9955000</c:v>
                </c:pt>
                <c:pt idx="307">
                  <c:v>9985000</c:v>
                </c:pt>
                <c:pt idx="308">
                  <c:v>10015000</c:v>
                </c:pt>
                <c:pt idx="309">
                  <c:v>10045000</c:v>
                </c:pt>
                <c:pt idx="310">
                  <c:v>10075000</c:v>
                </c:pt>
                <c:pt idx="311">
                  <c:v>10105000</c:v>
                </c:pt>
                <c:pt idx="312">
                  <c:v>10135000</c:v>
                </c:pt>
                <c:pt idx="313">
                  <c:v>10165000</c:v>
                </c:pt>
                <c:pt idx="314">
                  <c:v>10195000</c:v>
                </c:pt>
                <c:pt idx="315">
                  <c:v>10225000</c:v>
                </c:pt>
                <c:pt idx="316">
                  <c:v>10255000</c:v>
                </c:pt>
                <c:pt idx="317">
                  <c:v>10285000</c:v>
                </c:pt>
                <c:pt idx="318">
                  <c:v>10315000</c:v>
                </c:pt>
                <c:pt idx="319">
                  <c:v>10345000</c:v>
                </c:pt>
                <c:pt idx="320">
                  <c:v>10375000</c:v>
                </c:pt>
                <c:pt idx="321">
                  <c:v>10405000</c:v>
                </c:pt>
                <c:pt idx="322">
                  <c:v>10435000</c:v>
                </c:pt>
                <c:pt idx="323">
                  <c:v>10465000</c:v>
                </c:pt>
                <c:pt idx="324">
                  <c:v>10495000</c:v>
                </c:pt>
                <c:pt idx="325">
                  <c:v>10525000</c:v>
                </c:pt>
                <c:pt idx="326">
                  <c:v>10555000</c:v>
                </c:pt>
                <c:pt idx="327">
                  <c:v>10585000</c:v>
                </c:pt>
                <c:pt idx="328">
                  <c:v>10615000</c:v>
                </c:pt>
                <c:pt idx="329">
                  <c:v>10645000</c:v>
                </c:pt>
                <c:pt idx="330">
                  <c:v>10675000</c:v>
                </c:pt>
                <c:pt idx="331">
                  <c:v>10705000</c:v>
                </c:pt>
                <c:pt idx="332">
                  <c:v>10735000</c:v>
                </c:pt>
                <c:pt idx="333">
                  <c:v>10765000</c:v>
                </c:pt>
                <c:pt idx="334">
                  <c:v>10795000</c:v>
                </c:pt>
                <c:pt idx="335">
                  <c:v>10825000</c:v>
                </c:pt>
                <c:pt idx="336">
                  <c:v>10855000</c:v>
                </c:pt>
                <c:pt idx="337">
                  <c:v>10885000</c:v>
                </c:pt>
                <c:pt idx="338">
                  <c:v>10915000</c:v>
                </c:pt>
                <c:pt idx="339">
                  <c:v>10945000</c:v>
                </c:pt>
                <c:pt idx="340">
                  <c:v>10975000</c:v>
                </c:pt>
                <c:pt idx="341">
                  <c:v>11005000</c:v>
                </c:pt>
                <c:pt idx="342">
                  <c:v>11035000</c:v>
                </c:pt>
                <c:pt idx="343">
                  <c:v>11065000</c:v>
                </c:pt>
                <c:pt idx="344">
                  <c:v>11095000</c:v>
                </c:pt>
                <c:pt idx="345">
                  <c:v>11125000</c:v>
                </c:pt>
                <c:pt idx="346">
                  <c:v>11155000</c:v>
                </c:pt>
                <c:pt idx="347">
                  <c:v>11185000</c:v>
                </c:pt>
                <c:pt idx="348">
                  <c:v>11215000</c:v>
                </c:pt>
                <c:pt idx="349">
                  <c:v>11245000</c:v>
                </c:pt>
                <c:pt idx="350">
                  <c:v>11275000</c:v>
                </c:pt>
                <c:pt idx="351">
                  <c:v>11305000</c:v>
                </c:pt>
                <c:pt idx="352">
                  <c:v>11335000</c:v>
                </c:pt>
                <c:pt idx="353">
                  <c:v>11365000</c:v>
                </c:pt>
                <c:pt idx="354">
                  <c:v>11395000</c:v>
                </c:pt>
                <c:pt idx="355">
                  <c:v>11425000</c:v>
                </c:pt>
                <c:pt idx="356">
                  <c:v>11455000</c:v>
                </c:pt>
                <c:pt idx="357">
                  <c:v>11485000</c:v>
                </c:pt>
                <c:pt idx="358">
                  <c:v>11515000</c:v>
                </c:pt>
                <c:pt idx="359">
                  <c:v>11545000</c:v>
                </c:pt>
                <c:pt idx="360">
                  <c:v>11575000</c:v>
                </c:pt>
                <c:pt idx="361">
                  <c:v>11605000</c:v>
                </c:pt>
                <c:pt idx="362">
                  <c:v>11635000</c:v>
                </c:pt>
                <c:pt idx="363">
                  <c:v>11665000</c:v>
                </c:pt>
                <c:pt idx="364">
                  <c:v>11695000</c:v>
                </c:pt>
                <c:pt idx="365">
                  <c:v>11725000</c:v>
                </c:pt>
                <c:pt idx="366">
                  <c:v>11755000</c:v>
                </c:pt>
                <c:pt idx="367">
                  <c:v>11785000</c:v>
                </c:pt>
                <c:pt idx="368">
                  <c:v>11815000</c:v>
                </c:pt>
                <c:pt idx="369">
                  <c:v>11845000</c:v>
                </c:pt>
                <c:pt idx="370">
                  <c:v>11875000</c:v>
                </c:pt>
                <c:pt idx="371">
                  <c:v>11905000</c:v>
                </c:pt>
                <c:pt idx="372">
                  <c:v>11935000</c:v>
                </c:pt>
                <c:pt idx="373">
                  <c:v>11965000</c:v>
                </c:pt>
                <c:pt idx="374">
                  <c:v>11995000</c:v>
                </c:pt>
                <c:pt idx="375">
                  <c:v>12025000</c:v>
                </c:pt>
                <c:pt idx="376">
                  <c:v>12055000</c:v>
                </c:pt>
                <c:pt idx="377">
                  <c:v>12085000</c:v>
                </c:pt>
                <c:pt idx="378">
                  <c:v>12115000</c:v>
                </c:pt>
                <c:pt idx="379">
                  <c:v>12145000</c:v>
                </c:pt>
                <c:pt idx="380">
                  <c:v>12175000</c:v>
                </c:pt>
                <c:pt idx="381">
                  <c:v>12205000</c:v>
                </c:pt>
                <c:pt idx="382">
                  <c:v>12235000</c:v>
                </c:pt>
                <c:pt idx="383">
                  <c:v>12265000</c:v>
                </c:pt>
                <c:pt idx="384">
                  <c:v>12295000</c:v>
                </c:pt>
                <c:pt idx="385">
                  <c:v>12325000</c:v>
                </c:pt>
                <c:pt idx="386">
                  <c:v>12355000</c:v>
                </c:pt>
                <c:pt idx="387">
                  <c:v>12385000</c:v>
                </c:pt>
                <c:pt idx="388">
                  <c:v>12415000</c:v>
                </c:pt>
                <c:pt idx="389">
                  <c:v>12445000</c:v>
                </c:pt>
                <c:pt idx="390">
                  <c:v>12475000</c:v>
                </c:pt>
                <c:pt idx="391">
                  <c:v>12505000</c:v>
                </c:pt>
                <c:pt idx="392">
                  <c:v>12535000</c:v>
                </c:pt>
                <c:pt idx="393">
                  <c:v>12565000</c:v>
                </c:pt>
                <c:pt idx="394">
                  <c:v>12595000</c:v>
                </c:pt>
                <c:pt idx="395">
                  <c:v>12625000</c:v>
                </c:pt>
                <c:pt idx="396">
                  <c:v>12655000</c:v>
                </c:pt>
                <c:pt idx="397">
                  <c:v>12685000</c:v>
                </c:pt>
                <c:pt idx="398">
                  <c:v>12715000</c:v>
                </c:pt>
                <c:pt idx="399">
                  <c:v>12745000</c:v>
                </c:pt>
                <c:pt idx="400">
                  <c:v>12775000</c:v>
                </c:pt>
                <c:pt idx="401">
                  <c:v>12805000</c:v>
                </c:pt>
                <c:pt idx="402">
                  <c:v>12835000</c:v>
                </c:pt>
                <c:pt idx="403">
                  <c:v>12865000</c:v>
                </c:pt>
                <c:pt idx="404">
                  <c:v>12895000</c:v>
                </c:pt>
                <c:pt idx="405">
                  <c:v>12925000</c:v>
                </c:pt>
                <c:pt idx="406">
                  <c:v>12955000</c:v>
                </c:pt>
                <c:pt idx="407">
                  <c:v>12985000</c:v>
                </c:pt>
                <c:pt idx="408">
                  <c:v>13015000</c:v>
                </c:pt>
                <c:pt idx="409">
                  <c:v>13045000</c:v>
                </c:pt>
                <c:pt idx="410">
                  <c:v>13075000</c:v>
                </c:pt>
                <c:pt idx="411">
                  <c:v>13105000</c:v>
                </c:pt>
                <c:pt idx="412">
                  <c:v>13135000</c:v>
                </c:pt>
                <c:pt idx="413">
                  <c:v>13165000</c:v>
                </c:pt>
                <c:pt idx="414">
                  <c:v>13195000</c:v>
                </c:pt>
                <c:pt idx="415">
                  <c:v>13225000</c:v>
                </c:pt>
                <c:pt idx="416">
                  <c:v>13255000</c:v>
                </c:pt>
                <c:pt idx="417">
                  <c:v>13285000</c:v>
                </c:pt>
                <c:pt idx="418">
                  <c:v>13315000</c:v>
                </c:pt>
                <c:pt idx="419">
                  <c:v>13345000</c:v>
                </c:pt>
                <c:pt idx="420">
                  <c:v>13375000</c:v>
                </c:pt>
                <c:pt idx="421">
                  <c:v>13405000</c:v>
                </c:pt>
                <c:pt idx="422">
                  <c:v>13435000</c:v>
                </c:pt>
                <c:pt idx="423">
                  <c:v>13465000</c:v>
                </c:pt>
                <c:pt idx="424">
                  <c:v>13495000</c:v>
                </c:pt>
                <c:pt idx="425">
                  <c:v>13525000</c:v>
                </c:pt>
                <c:pt idx="426">
                  <c:v>13555000</c:v>
                </c:pt>
                <c:pt idx="427">
                  <c:v>13585000</c:v>
                </c:pt>
                <c:pt idx="428">
                  <c:v>13615000</c:v>
                </c:pt>
                <c:pt idx="429">
                  <c:v>13645000</c:v>
                </c:pt>
                <c:pt idx="430">
                  <c:v>13675000</c:v>
                </c:pt>
                <c:pt idx="431">
                  <c:v>13705000</c:v>
                </c:pt>
                <c:pt idx="432">
                  <c:v>13735000</c:v>
                </c:pt>
                <c:pt idx="433">
                  <c:v>13765000</c:v>
                </c:pt>
                <c:pt idx="434">
                  <c:v>13795000</c:v>
                </c:pt>
                <c:pt idx="435">
                  <c:v>13825000</c:v>
                </c:pt>
                <c:pt idx="436">
                  <c:v>13855000</c:v>
                </c:pt>
                <c:pt idx="437">
                  <c:v>13885000</c:v>
                </c:pt>
                <c:pt idx="438">
                  <c:v>13915000</c:v>
                </c:pt>
                <c:pt idx="439">
                  <c:v>13945000</c:v>
                </c:pt>
                <c:pt idx="440">
                  <c:v>13975000</c:v>
                </c:pt>
                <c:pt idx="441">
                  <c:v>14005000</c:v>
                </c:pt>
                <c:pt idx="442">
                  <c:v>14035000</c:v>
                </c:pt>
                <c:pt idx="443">
                  <c:v>14065000</c:v>
                </c:pt>
                <c:pt idx="444">
                  <c:v>14095000</c:v>
                </c:pt>
                <c:pt idx="445">
                  <c:v>14125000</c:v>
                </c:pt>
                <c:pt idx="446">
                  <c:v>14155000</c:v>
                </c:pt>
                <c:pt idx="447">
                  <c:v>14185000</c:v>
                </c:pt>
                <c:pt idx="448">
                  <c:v>14215000</c:v>
                </c:pt>
                <c:pt idx="449">
                  <c:v>14245000</c:v>
                </c:pt>
                <c:pt idx="450">
                  <c:v>14275000</c:v>
                </c:pt>
                <c:pt idx="451">
                  <c:v>14305000</c:v>
                </c:pt>
                <c:pt idx="452">
                  <c:v>14335000</c:v>
                </c:pt>
                <c:pt idx="453">
                  <c:v>14365000</c:v>
                </c:pt>
                <c:pt idx="454">
                  <c:v>14395000</c:v>
                </c:pt>
                <c:pt idx="455">
                  <c:v>14425000</c:v>
                </c:pt>
                <c:pt idx="456">
                  <c:v>14455000</c:v>
                </c:pt>
                <c:pt idx="457">
                  <c:v>14485000</c:v>
                </c:pt>
                <c:pt idx="458">
                  <c:v>14515000</c:v>
                </c:pt>
                <c:pt idx="459">
                  <c:v>14545000</c:v>
                </c:pt>
                <c:pt idx="460">
                  <c:v>14575000</c:v>
                </c:pt>
                <c:pt idx="461">
                  <c:v>14605000</c:v>
                </c:pt>
                <c:pt idx="462">
                  <c:v>14635000</c:v>
                </c:pt>
                <c:pt idx="463">
                  <c:v>14665000</c:v>
                </c:pt>
                <c:pt idx="464">
                  <c:v>14695000</c:v>
                </c:pt>
                <c:pt idx="465">
                  <c:v>14725000</c:v>
                </c:pt>
              </c:numCache>
            </c:numRef>
          </c:yVal>
          <c:smooth val="1"/>
        </c:ser>
        <c:ser>
          <c:idx val="4"/>
          <c:order val="2"/>
          <c:tx>
            <c:v>ENG</c:v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'VOI Plots'!$A$52:$A$517</c:f>
              <c:numCache>
                <c:formatCode>General</c:formatCode>
                <c:ptCount val="466"/>
                <c:pt idx="0">
                  <c:v>125</c:v>
                </c:pt>
                <c:pt idx="1">
                  <c:v>135</c:v>
                </c:pt>
                <c:pt idx="2">
                  <c:v>145</c:v>
                </c:pt>
                <c:pt idx="3">
                  <c:v>155</c:v>
                </c:pt>
                <c:pt idx="4">
                  <c:v>165</c:v>
                </c:pt>
                <c:pt idx="5">
                  <c:v>175</c:v>
                </c:pt>
                <c:pt idx="6">
                  <c:v>185</c:v>
                </c:pt>
                <c:pt idx="7">
                  <c:v>195</c:v>
                </c:pt>
                <c:pt idx="8">
                  <c:v>205</c:v>
                </c:pt>
                <c:pt idx="9">
                  <c:v>215</c:v>
                </c:pt>
                <c:pt idx="10">
                  <c:v>225</c:v>
                </c:pt>
                <c:pt idx="11">
                  <c:v>235</c:v>
                </c:pt>
                <c:pt idx="12">
                  <c:v>245</c:v>
                </c:pt>
                <c:pt idx="13">
                  <c:v>255</c:v>
                </c:pt>
                <c:pt idx="14">
                  <c:v>265</c:v>
                </c:pt>
                <c:pt idx="15">
                  <c:v>275</c:v>
                </c:pt>
                <c:pt idx="16">
                  <c:v>285</c:v>
                </c:pt>
                <c:pt idx="17">
                  <c:v>295</c:v>
                </c:pt>
                <c:pt idx="18">
                  <c:v>305</c:v>
                </c:pt>
                <c:pt idx="19">
                  <c:v>315</c:v>
                </c:pt>
                <c:pt idx="20">
                  <c:v>325</c:v>
                </c:pt>
                <c:pt idx="21">
                  <c:v>335</c:v>
                </c:pt>
                <c:pt idx="22">
                  <c:v>345</c:v>
                </c:pt>
                <c:pt idx="23">
                  <c:v>355</c:v>
                </c:pt>
                <c:pt idx="24">
                  <c:v>365</c:v>
                </c:pt>
                <c:pt idx="25">
                  <c:v>375</c:v>
                </c:pt>
                <c:pt idx="26">
                  <c:v>385</c:v>
                </c:pt>
                <c:pt idx="27">
                  <c:v>395</c:v>
                </c:pt>
                <c:pt idx="28">
                  <c:v>405</c:v>
                </c:pt>
                <c:pt idx="29">
                  <c:v>415</c:v>
                </c:pt>
                <c:pt idx="30">
                  <c:v>425</c:v>
                </c:pt>
                <c:pt idx="31">
                  <c:v>435</c:v>
                </c:pt>
                <c:pt idx="32">
                  <c:v>445</c:v>
                </c:pt>
                <c:pt idx="33">
                  <c:v>455</c:v>
                </c:pt>
                <c:pt idx="34">
                  <c:v>465</c:v>
                </c:pt>
                <c:pt idx="35">
                  <c:v>475</c:v>
                </c:pt>
                <c:pt idx="36">
                  <c:v>485</c:v>
                </c:pt>
                <c:pt idx="37">
                  <c:v>495</c:v>
                </c:pt>
                <c:pt idx="38">
                  <c:v>505</c:v>
                </c:pt>
                <c:pt idx="39">
                  <c:v>515</c:v>
                </c:pt>
                <c:pt idx="40">
                  <c:v>525</c:v>
                </c:pt>
                <c:pt idx="41">
                  <c:v>535</c:v>
                </c:pt>
                <c:pt idx="42">
                  <c:v>545</c:v>
                </c:pt>
                <c:pt idx="43">
                  <c:v>555</c:v>
                </c:pt>
                <c:pt idx="44">
                  <c:v>565</c:v>
                </c:pt>
                <c:pt idx="45">
                  <c:v>575</c:v>
                </c:pt>
                <c:pt idx="46">
                  <c:v>585</c:v>
                </c:pt>
                <c:pt idx="47">
                  <c:v>595</c:v>
                </c:pt>
                <c:pt idx="48">
                  <c:v>605</c:v>
                </c:pt>
                <c:pt idx="49">
                  <c:v>615</c:v>
                </c:pt>
                <c:pt idx="50">
                  <c:v>625</c:v>
                </c:pt>
                <c:pt idx="51">
                  <c:v>635</c:v>
                </c:pt>
                <c:pt idx="52">
                  <c:v>645</c:v>
                </c:pt>
                <c:pt idx="53">
                  <c:v>655</c:v>
                </c:pt>
                <c:pt idx="54">
                  <c:v>665</c:v>
                </c:pt>
                <c:pt idx="55">
                  <c:v>675</c:v>
                </c:pt>
                <c:pt idx="56">
                  <c:v>685</c:v>
                </c:pt>
                <c:pt idx="57">
                  <c:v>695</c:v>
                </c:pt>
                <c:pt idx="58">
                  <c:v>705</c:v>
                </c:pt>
                <c:pt idx="59">
                  <c:v>715</c:v>
                </c:pt>
                <c:pt idx="60">
                  <c:v>725</c:v>
                </c:pt>
                <c:pt idx="61">
                  <c:v>735</c:v>
                </c:pt>
                <c:pt idx="62">
                  <c:v>745</c:v>
                </c:pt>
                <c:pt idx="63">
                  <c:v>755</c:v>
                </c:pt>
                <c:pt idx="64">
                  <c:v>765</c:v>
                </c:pt>
                <c:pt idx="65">
                  <c:v>775</c:v>
                </c:pt>
                <c:pt idx="66">
                  <c:v>785</c:v>
                </c:pt>
                <c:pt idx="67">
                  <c:v>795</c:v>
                </c:pt>
                <c:pt idx="68">
                  <c:v>805</c:v>
                </c:pt>
                <c:pt idx="69">
                  <c:v>815</c:v>
                </c:pt>
                <c:pt idx="70">
                  <c:v>825</c:v>
                </c:pt>
                <c:pt idx="71">
                  <c:v>835</c:v>
                </c:pt>
                <c:pt idx="72">
                  <c:v>845</c:v>
                </c:pt>
                <c:pt idx="73">
                  <c:v>855</c:v>
                </c:pt>
                <c:pt idx="74">
                  <c:v>865</c:v>
                </c:pt>
                <c:pt idx="75">
                  <c:v>875</c:v>
                </c:pt>
                <c:pt idx="76">
                  <c:v>885</c:v>
                </c:pt>
                <c:pt idx="77">
                  <c:v>895</c:v>
                </c:pt>
                <c:pt idx="78">
                  <c:v>905</c:v>
                </c:pt>
                <c:pt idx="79">
                  <c:v>915</c:v>
                </c:pt>
                <c:pt idx="80">
                  <c:v>925</c:v>
                </c:pt>
                <c:pt idx="81">
                  <c:v>935</c:v>
                </c:pt>
                <c:pt idx="82">
                  <c:v>945</c:v>
                </c:pt>
                <c:pt idx="83">
                  <c:v>955</c:v>
                </c:pt>
                <c:pt idx="84">
                  <c:v>965</c:v>
                </c:pt>
                <c:pt idx="85">
                  <c:v>975</c:v>
                </c:pt>
                <c:pt idx="86">
                  <c:v>985</c:v>
                </c:pt>
                <c:pt idx="87">
                  <c:v>995</c:v>
                </c:pt>
                <c:pt idx="88">
                  <c:v>1005</c:v>
                </c:pt>
                <c:pt idx="89">
                  <c:v>1015</c:v>
                </c:pt>
                <c:pt idx="90">
                  <c:v>1025</c:v>
                </c:pt>
                <c:pt idx="91">
                  <c:v>1035</c:v>
                </c:pt>
                <c:pt idx="92">
                  <c:v>1045</c:v>
                </c:pt>
                <c:pt idx="93">
                  <c:v>1055</c:v>
                </c:pt>
                <c:pt idx="94">
                  <c:v>1065</c:v>
                </c:pt>
                <c:pt idx="95">
                  <c:v>1075</c:v>
                </c:pt>
                <c:pt idx="96">
                  <c:v>1085</c:v>
                </c:pt>
                <c:pt idx="97">
                  <c:v>1095</c:v>
                </c:pt>
                <c:pt idx="98">
                  <c:v>1105</c:v>
                </c:pt>
                <c:pt idx="99">
                  <c:v>1115</c:v>
                </c:pt>
                <c:pt idx="100">
                  <c:v>1125</c:v>
                </c:pt>
                <c:pt idx="101">
                  <c:v>1135</c:v>
                </c:pt>
                <c:pt idx="102">
                  <c:v>1145</c:v>
                </c:pt>
                <c:pt idx="103">
                  <c:v>1155</c:v>
                </c:pt>
                <c:pt idx="104">
                  <c:v>1165</c:v>
                </c:pt>
                <c:pt idx="105">
                  <c:v>1175</c:v>
                </c:pt>
                <c:pt idx="106">
                  <c:v>1185</c:v>
                </c:pt>
                <c:pt idx="107">
                  <c:v>1195</c:v>
                </c:pt>
                <c:pt idx="108">
                  <c:v>1205</c:v>
                </c:pt>
                <c:pt idx="109">
                  <c:v>1215</c:v>
                </c:pt>
                <c:pt idx="110">
                  <c:v>1225</c:v>
                </c:pt>
                <c:pt idx="111">
                  <c:v>1235</c:v>
                </c:pt>
                <c:pt idx="112">
                  <c:v>1245</c:v>
                </c:pt>
                <c:pt idx="113">
                  <c:v>1255</c:v>
                </c:pt>
                <c:pt idx="114">
                  <c:v>1265</c:v>
                </c:pt>
                <c:pt idx="115">
                  <c:v>1275</c:v>
                </c:pt>
                <c:pt idx="116">
                  <c:v>1285</c:v>
                </c:pt>
                <c:pt idx="117">
                  <c:v>1295</c:v>
                </c:pt>
                <c:pt idx="118">
                  <c:v>1305</c:v>
                </c:pt>
                <c:pt idx="119">
                  <c:v>1315</c:v>
                </c:pt>
                <c:pt idx="120">
                  <c:v>1325</c:v>
                </c:pt>
                <c:pt idx="121">
                  <c:v>1335</c:v>
                </c:pt>
                <c:pt idx="122">
                  <c:v>1345</c:v>
                </c:pt>
                <c:pt idx="123">
                  <c:v>1355</c:v>
                </c:pt>
                <c:pt idx="124">
                  <c:v>1365</c:v>
                </c:pt>
                <c:pt idx="125">
                  <c:v>1375</c:v>
                </c:pt>
                <c:pt idx="126">
                  <c:v>1385</c:v>
                </c:pt>
                <c:pt idx="127">
                  <c:v>1395</c:v>
                </c:pt>
                <c:pt idx="128">
                  <c:v>1405</c:v>
                </c:pt>
                <c:pt idx="129">
                  <c:v>1415</c:v>
                </c:pt>
                <c:pt idx="130">
                  <c:v>1425</c:v>
                </c:pt>
                <c:pt idx="131">
                  <c:v>1435</c:v>
                </c:pt>
                <c:pt idx="132">
                  <c:v>1445</c:v>
                </c:pt>
                <c:pt idx="133">
                  <c:v>1455</c:v>
                </c:pt>
                <c:pt idx="134">
                  <c:v>1465</c:v>
                </c:pt>
                <c:pt idx="135">
                  <c:v>1475</c:v>
                </c:pt>
                <c:pt idx="136">
                  <c:v>1485</c:v>
                </c:pt>
                <c:pt idx="137">
                  <c:v>1495</c:v>
                </c:pt>
                <c:pt idx="138">
                  <c:v>1505</c:v>
                </c:pt>
                <c:pt idx="139">
                  <c:v>1515</c:v>
                </c:pt>
                <c:pt idx="140">
                  <c:v>1525</c:v>
                </c:pt>
                <c:pt idx="141">
                  <c:v>1535</c:v>
                </c:pt>
                <c:pt idx="142">
                  <c:v>1545</c:v>
                </c:pt>
                <c:pt idx="143">
                  <c:v>1555</c:v>
                </c:pt>
                <c:pt idx="144">
                  <c:v>1565</c:v>
                </c:pt>
                <c:pt idx="145">
                  <c:v>1575</c:v>
                </c:pt>
                <c:pt idx="146">
                  <c:v>1585</c:v>
                </c:pt>
                <c:pt idx="147">
                  <c:v>1595</c:v>
                </c:pt>
                <c:pt idx="148">
                  <c:v>1605</c:v>
                </c:pt>
                <c:pt idx="149">
                  <c:v>1615</c:v>
                </c:pt>
                <c:pt idx="150">
                  <c:v>1625</c:v>
                </c:pt>
                <c:pt idx="151">
                  <c:v>1635</c:v>
                </c:pt>
                <c:pt idx="152">
                  <c:v>1645</c:v>
                </c:pt>
                <c:pt idx="153">
                  <c:v>1655</c:v>
                </c:pt>
                <c:pt idx="154">
                  <c:v>1665</c:v>
                </c:pt>
                <c:pt idx="155">
                  <c:v>1675</c:v>
                </c:pt>
                <c:pt idx="156">
                  <c:v>1685</c:v>
                </c:pt>
                <c:pt idx="157">
                  <c:v>1695</c:v>
                </c:pt>
                <c:pt idx="158">
                  <c:v>1705</c:v>
                </c:pt>
                <c:pt idx="159">
                  <c:v>1715</c:v>
                </c:pt>
                <c:pt idx="160">
                  <c:v>1725</c:v>
                </c:pt>
                <c:pt idx="161">
                  <c:v>1735</c:v>
                </c:pt>
                <c:pt idx="162">
                  <c:v>1745</c:v>
                </c:pt>
                <c:pt idx="163">
                  <c:v>1755</c:v>
                </c:pt>
                <c:pt idx="164">
                  <c:v>1765</c:v>
                </c:pt>
                <c:pt idx="165">
                  <c:v>1775</c:v>
                </c:pt>
                <c:pt idx="166">
                  <c:v>1785</c:v>
                </c:pt>
                <c:pt idx="167">
                  <c:v>1795</c:v>
                </c:pt>
                <c:pt idx="168">
                  <c:v>1805</c:v>
                </c:pt>
                <c:pt idx="169">
                  <c:v>1815</c:v>
                </c:pt>
                <c:pt idx="170">
                  <c:v>1825</c:v>
                </c:pt>
                <c:pt idx="171">
                  <c:v>1835</c:v>
                </c:pt>
                <c:pt idx="172">
                  <c:v>1845</c:v>
                </c:pt>
                <c:pt idx="173">
                  <c:v>1855</c:v>
                </c:pt>
                <c:pt idx="174">
                  <c:v>1865</c:v>
                </c:pt>
                <c:pt idx="175">
                  <c:v>1875</c:v>
                </c:pt>
                <c:pt idx="176">
                  <c:v>1885</c:v>
                </c:pt>
                <c:pt idx="177">
                  <c:v>1895</c:v>
                </c:pt>
                <c:pt idx="178">
                  <c:v>1905</c:v>
                </c:pt>
                <c:pt idx="179">
                  <c:v>1915</c:v>
                </c:pt>
                <c:pt idx="180">
                  <c:v>1925</c:v>
                </c:pt>
                <c:pt idx="181">
                  <c:v>1935</c:v>
                </c:pt>
                <c:pt idx="182">
                  <c:v>1945</c:v>
                </c:pt>
                <c:pt idx="183">
                  <c:v>1955</c:v>
                </c:pt>
                <c:pt idx="184">
                  <c:v>1965</c:v>
                </c:pt>
                <c:pt idx="185">
                  <c:v>1975</c:v>
                </c:pt>
                <c:pt idx="186">
                  <c:v>1985</c:v>
                </c:pt>
                <c:pt idx="187">
                  <c:v>1995</c:v>
                </c:pt>
                <c:pt idx="188">
                  <c:v>2005</c:v>
                </c:pt>
                <c:pt idx="189">
                  <c:v>2015</c:v>
                </c:pt>
                <c:pt idx="190">
                  <c:v>2025</c:v>
                </c:pt>
                <c:pt idx="191">
                  <c:v>2035</c:v>
                </c:pt>
                <c:pt idx="192">
                  <c:v>2045</c:v>
                </c:pt>
                <c:pt idx="193">
                  <c:v>2055</c:v>
                </c:pt>
                <c:pt idx="194">
                  <c:v>2065</c:v>
                </c:pt>
                <c:pt idx="195">
                  <c:v>2075</c:v>
                </c:pt>
                <c:pt idx="196">
                  <c:v>2085</c:v>
                </c:pt>
                <c:pt idx="197">
                  <c:v>2095</c:v>
                </c:pt>
                <c:pt idx="198">
                  <c:v>2105</c:v>
                </c:pt>
                <c:pt idx="199">
                  <c:v>2115</c:v>
                </c:pt>
                <c:pt idx="200">
                  <c:v>2125</c:v>
                </c:pt>
                <c:pt idx="201">
                  <c:v>2135</c:v>
                </c:pt>
                <c:pt idx="202">
                  <c:v>2145</c:v>
                </c:pt>
                <c:pt idx="203">
                  <c:v>2155</c:v>
                </c:pt>
                <c:pt idx="204">
                  <c:v>2165</c:v>
                </c:pt>
                <c:pt idx="205">
                  <c:v>2175</c:v>
                </c:pt>
                <c:pt idx="206">
                  <c:v>2185</c:v>
                </c:pt>
                <c:pt idx="207">
                  <c:v>2195</c:v>
                </c:pt>
                <c:pt idx="208">
                  <c:v>2205</c:v>
                </c:pt>
                <c:pt idx="209">
                  <c:v>2215</c:v>
                </c:pt>
                <c:pt idx="210">
                  <c:v>2225</c:v>
                </c:pt>
                <c:pt idx="211">
                  <c:v>2235</c:v>
                </c:pt>
                <c:pt idx="212">
                  <c:v>2245</c:v>
                </c:pt>
                <c:pt idx="213">
                  <c:v>2255</c:v>
                </c:pt>
                <c:pt idx="214">
                  <c:v>2265</c:v>
                </c:pt>
                <c:pt idx="215">
                  <c:v>2275</c:v>
                </c:pt>
                <c:pt idx="216">
                  <c:v>2285</c:v>
                </c:pt>
                <c:pt idx="217">
                  <c:v>2295</c:v>
                </c:pt>
                <c:pt idx="218">
                  <c:v>2305</c:v>
                </c:pt>
                <c:pt idx="219">
                  <c:v>2315</c:v>
                </c:pt>
                <c:pt idx="220">
                  <c:v>2325</c:v>
                </c:pt>
                <c:pt idx="221">
                  <c:v>2335</c:v>
                </c:pt>
                <c:pt idx="222">
                  <c:v>2345</c:v>
                </c:pt>
                <c:pt idx="223">
                  <c:v>2355</c:v>
                </c:pt>
                <c:pt idx="224">
                  <c:v>2365</c:v>
                </c:pt>
                <c:pt idx="225">
                  <c:v>2375</c:v>
                </c:pt>
                <c:pt idx="226">
                  <c:v>2385</c:v>
                </c:pt>
                <c:pt idx="227">
                  <c:v>2395</c:v>
                </c:pt>
                <c:pt idx="228">
                  <c:v>2405</c:v>
                </c:pt>
                <c:pt idx="229">
                  <c:v>2415</c:v>
                </c:pt>
                <c:pt idx="230">
                  <c:v>2425</c:v>
                </c:pt>
                <c:pt idx="231">
                  <c:v>2435</c:v>
                </c:pt>
                <c:pt idx="232">
                  <c:v>2445</c:v>
                </c:pt>
                <c:pt idx="233">
                  <c:v>2455</c:v>
                </c:pt>
                <c:pt idx="234">
                  <c:v>2465</c:v>
                </c:pt>
                <c:pt idx="235">
                  <c:v>2475</c:v>
                </c:pt>
                <c:pt idx="236">
                  <c:v>2485</c:v>
                </c:pt>
                <c:pt idx="237">
                  <c:v>2495</c:v>
                </c:pt>
                <c:pt idx="238">
                  <c:v>2505</c:v>
                </c:pt>
                <c:pt idx="239">
                  <c:v>2515</c:v>
                </c:pt>
                <c:pt idx="240">
                  <c:v>2525</c:v>
                </c:pt>
                <c:pt idx="241">
                  <c:v>2535</c:v>
                </c:pt>
                <c:pt idx="242">
                  <c:v>2545</c:v>
                </c:pt>
                <c:pt idx="243">
                  <c:v>2555</c:v>
                </c:pt>
                <c:pt idx="244">
                  <c:v>2565</c:v>
                </c:pt>
                <c:pt idx="245">
                  <c:v>2575</c:v>
                </c:pt>
                <c:pt idx="246">
                  <c:v>2585</c:v>
                </c:pt>
                <c:pt idx="247">
                  <c:v>2595</c:v>
                </c:pt>
                <c:pt idx="248">
                  <c:v>2605</c:v>
                </c:pt>
                <c:pt idx="249">
                  <c:v>2615</c:v>
                </c:pt>
                <c:pt idx="250">
                  <c:v>2625</c:v>
                </c:pt>
                <c:pt idx="251">
                  <c:v>2635</c:v>
                </c:pt>
                <c:pt idx="252">
                  <c:v>2645</c:v>
                </c:pt>
                <c:pt idx="253">
                  <c:v>2655</c:v>
                </c:pt>
                <c:pt idx="254">
                  <c:v>2665</c:v>
                </c:pt>
                <c:pt idx="255">
                  <c:v>2675</c:v>
                </c:pt>
                <c:pt idx="256">
                  <c:v>2685</c:v>
                </c:pt>
                <c:pt idx="257">
                  <c:v>2695</c:v>
                </c:pt>
                <c:pt idx="258">
                  <c:v>2705</c:v>
                </c:pt>
                <c:pt idx="259">
                  <c:v>2715</c:v>
                </c:pt>
                <c:pt idx="260">
                  <c:v>2725</c:v>
                </c:pt>
                <c:pt idx="261">
                  <c:v>2735</c:v>
                </c:pt>
                <c:pt idx="262">
                  <c:v>2745</c:v>
                </c:pt>
                <c:pt idx="263">
                  <c:v>2755</c:v>
                </c:pt>
                <c:pt idx="264">
                  <c:v>2765</c:v>
                </c:pt>
                <c:pt idx="265">
                  <c:v>2775</c:v>
                </c:pt>
                <c:pt idx="266">
                  <c:v>2785</c:v>
                </c:pt>
                <c:pt idx="267">
                  <c:v>2795</c:v>
                </c:pt>
                <c:pt idx="268">
                  <c:v>2805</c:v>
                </c:pt>
                <c:pt idx="269">
                  <c:v>2815</c:v>
                </c:pt>
                <c:pt idx="270">
                  <c:v>2825</c:v>
                </c:pt>
                <c:pt idx="271">
                  <c:v>2835</c:v>
                </c:pt>
                <c:pt idx="272">
                  <c:v>2845</c:v>
                </c:pt>
                <c:pt idx="273">
                  <c:v>2855</c:v>
                </c:pt>
                <c:pt idx="274">
                  <c:v>2865</c:v>
                </c:pt>
                <c:pt idx="275">
                  <c:v>2875</c:v>
                </c:pt>
                <c:pt idx="276">
                  <c:v>2885</c:v>
                </c:pt>
                <c:pt idx="277">
                  <c:v>2895</c:v>
                </c:pt>
                <c:pt idx="278">
                  <c:v>2905</c:v>
                </c:pt>
                <c:pt idx="279">
                  <c:v>2915</c:v>
                </c:pt>
                <c:pt idx="280">
                  <c:v>2925</c:v>
                </c:pt>
                <c:pt idx="281">
                  <c:v>2935</c:v>
                </c:pt>
                <c:pt idx="282">
                  <c:v>2945</c:v>
                </c:pt>
                <c:pt idx="283">
                  <c:v>2955</c:v>
                </c:pt>
                <c:pt idx="284">
                  <c:v>2965</c:v>
                </c:pt>
                <c:pt idx="285">
                  <c:v>2975</c:v>
                </c:pt>
                <c:pt idx="286">
                  <c:v>2985</c:v>
                </c:pt>
                <c:pt idx="287">
                  <c:v>2995</c:v>
                </c:pt>
                <c:pt idx="288">
                  <c:v>3005</c:v>
                </c:pt>
                <c:pt idx="289">
                  <c:v>3015</c:v>
                </c:pt>
                <c:pt idx="290">
                  <c:v>3025</c:v>
                </c:pt>
                <c:pt idx="291">
                  <c:v>3035</c:v>
                </c:pt>
                <c:pt idx="292">
                  <c:v>3045</c:v>
                </c:pt>
                <c:pt idx="293">
                  <c:v>3055</c:v>
                </c:pt>
                <c:pt idx="294">
                  <c:v>3065</c:v>
                </c:pt>
                <c:pt idx="295">
                  <c:v>3075</c:v>
                </c:pt>
                <c:pt idx="296">
                  <c:v>3085</c:v>
                </c:pt>
                <c:pt idx="297">
                  <c:v>3095</c:v>
                </c:pt>
                <c:pt idx="298">
                  <c:v>3105</c:v>
                </c:pt>
                <c:pt idx="299">
                  <c:v>3115</c:v>
                </c:pt>
                <c:pt idx="300">
                  <c:v>3125</c:v>
                </c:pt>
                <c:pt idx="301">
                  <c:v>3135</c:v>
                </c:pt>
                <c:pt idx="302">
                  <c:v>3145</c:v>
                </c:pt>
                <c:pt idx="303">
                  <c:v>3155</c:v>
                </c:pt>
                <c:pt idx="304">
                  <c:v>3165</c:v>
                </c:pt>
                <c:pt idx="305">
                  <c:v>3175</c:v>
                </c:pt>
                <c:pt idx="306">
                  <c:v>3185</c:v>
                </c:pt>
                <c:pt idx="307">
                  <c:v>3195</c:v>
                </c:pt>
                <c:pt idx="308">
                  <c:v>3205</c:v>
                </c:pt>
                <c:pt idx="309">
                  <c:v>3215</c:v>
                </c:pt>
                <c:pt idx="310">
                  <c:v>3225</c:v>
                </c:pt>
                <c:pt idx="311">
                  <c:v>3235</c:v>
                </c:pt>
                <c:pt idx="312">
                  <c:v>3245</c:v>
                </c:pt>
                <c:pt idx="313">
                  <c:v>3255</c:v>
                </c:pt>
                <c:pt idx="314">
                  <c:v>3265</c:v>
                </c:pt>
                <c:pt idx="315">
                  <c:v>3275</c:v>
                </c:pt>
                <c:pt idx="316">
                  <c:v>3285</c:v>
                </c:pt>
                <c:pt idx="317">
                  <c:v>3295</c:v>
                </c:pt>
                <c:pt idx="318">
                  <c:v>3305</c:v>
                </c:pt>
                <c:pt idx="319">
                  <c:v>3315</c:v>
                </c:pt>
                <c:pt idx="320">
                  <c:v>3325</c:v>
                </c:pt>
                <c:pt idx="321">
                  <c:v>3335</c:v>
                </c:pt>
                <c:pt idx="322">
                  <c:v>3345</c:v>
                </c:pt>
                <c:pt idx="323">
                  <c:v>3355</c:v>
                </c:pt>
                <c:pt idx="324">
                  <c:v>3365</c:v>
                </c:pt>
                <c:pt idx="325">
                  <c:v>3375</c:v>
                </c:pt>
                <c:pt idx="326">
                  <c:v>3385</c:v>
                </c:pt>
                <c:pt idx="327">
                  <c:v>3395</c:v>
                </c:pt>
                <c:pt idx="328">
                  <c:v>3405</c:v>
                </c:pt>
                <c:pt idx="329">
                  <c:v>3415</c:v>
                </c:pt>
                <c:pt idx="330">
                  <c:v>3425</c:v>
                </c:pt>
                <c:pt idx="331">
                  <c:v>3435</c:v>
                </c:pt>
                <c:pt idx="332">
                  <c:v>3445</c:v>
                </c:pt>
                <c:pt idx="333">
                  <c:v>3455</c:v>
                </c:pt>
                <c:pt idx="334">
                  <c:v>3465</c:v>
                </c:pt>
                <c:pt idx="335">
                  <c:v>3475</c:v>
                </c:pt>
                <c:pt idx="336">
                  <c:v>3485</c:v>
                </c:pt>
                <c:pt idx="337">
                  <c:v>3495</c:v>
                </c:pt>
                <c:pt idx="338">
                  <c:v>3505</c:v>
                </c:pt>
                <c:pt idx="339">
                  <c:v>3515</c:v>
                </c:pt>
                <c:pt idx="340">
                  <c:v>3525</c:v>
                </c:pt>
                <c:pt idx="341">
                  <c:v>3535</c:v>
                </c:pt>
                <c:pt idx="342">
                  <c:v>3545</c:v>
                </c:pt>
                <c:pt idx="343">
                  <c:v>3555</c:v>
                </c:pt>
                <c:pt idx="344">
                  <c:v>3565</c:v>
                </c:pt>
                <c:pt idx="345">
                  <c:v>3575</c:v>
                </c:pt>
                <c:pt idx="346">
                  <c:v>3585</c:v>
                </c:pt>
                <c:pt idx="347">
                  <c:v>3595</c:v>
                </c:pt>
                <c:pt idx="348">
                  <c:v>3605</c:v>
                </c:pt>
                <c:pt idx="349">
                  <c:v>3615</c:v>
                </c:pt>
                <c:pt idx="350">
                  <c:v>3625</c:v>
                </c:pt>
                <c:pt idx="351">
                  <c:v>3635</c:v>
                </c:pt>
                <c:pt idx="352">
                  <c:v>3645</c:v>
                </c:pt>
                <c:pt idx="353">
                  <c:v>3655</c:v>
                </c:pt>
                <c:pt idx="354">
                  <c:v>3665</c:v>
                </c:pt>
                <c:pt idx="355">
                  <c:v>3675</c:v>
                </c:pt>
                <c:pt idx="356">
                  <c:v>3685</c:v>
                </c:pt>
                <c:pt idx="357">
                  <c:v>3695</c:v>
                </c:pt>
                <c:pt idx="358">
                  <c:v>3705</c:v>
                </c:pt>
                <c:pt idx="359">
                  <c:v>3715</c:v>
                </c:pt>
                <c:pt idx="360">
                  <c:v>3725</c:v>
                </c:pt>
                <c:pt idx="361">
                  <c:v>3735</c:v>
                </c:pt>
                <c:pt idx="362">
                  <c:v>3745</c:v>
                </c:pt>
                <c:pt idx="363">
                  <c:v>3755</c:v>
                </c:pt>
                <c:pt idx="364">
                  <c:v>3765</c:v>
                </c:pt>
                <c:pt idx="365">
                  <c:v>3775</c:v>
                </c:pt>
                <c:pt idx="366">
                  <c:v>3785</c:v>
                </c:pt>
                <c:pt idx="367">
                  <c:v>3795</c:v>
                </c:pt>
                <c:pt idx="368">
                  <c:v>3805</c:v>
                </c:pt>
                <c:pt idx="369">
                  <c:v>3815</c:v>
                </c:pt>
                <c:pt idx="370">
                  <c:v>3825</c:v>
                </c:pt>
                <c:pt idx="371">
                  <c:v>3835</c:v>
                </c:pt>
                <c:pt idx="372">
                  <c:v>3845</c:v>
                </c:pt>
                <c:pt idx="373">
                  <c:v>3855</c:v>
                </c:pt>
                <c:pt idx="374">
                  <c:v>3865</c:v>
                </c:pt>
                <c:pt idx="375">
                  <c:v>3875</c:v>
                </c:pt>
                <c:pt idx="376">
                  <c:v>3885</c:v>
                </c:pt>
                <c:pt idx="377">
                  <c:v>3895</c:v>
                </c:pt>
                <c:pt idx="378">
                  <c:v>3905</c:v>
                </c:pt>
                <c:pt idx="379">
                  <c:v>3915</c:v>
                </c:pt>
                <c:pt idx="380">
                  <c:v>3925</c:v>
                </c:pt>
                <c:pt idx="381">
                  <c:v>3935</c:v>
                </c:pt>
                <c:pt idx="382">
                  <c:v>3945</c:v>
                </c:pt>
                <c:pt idx="383">
                  <c:v>3955</c:v>
                </c:pt>
                <c:pt idx="384">
                  <c:v>3965</c:v>
                </c:pt>
                <c:pt idx="385">
                  <c:v>3975</c:v>
                </c:pt>
                <c:pt idx="386">
                  <c:v>3985</c:v>
                </c:pt>
                <c:pt idx="387">
                  <c:v>3995</c:v>
                </c:pt>
                <c:pt idx="388">
                  <c:v>4005</c:v>
                </c:pt>
                <c:pt idx="389">
                  <c:v>4015</c:v>
                </c:pt>
                <c:pt idx="390">
                  <c:v>4025</c:v>
                </c:pt>
                <c:pt idx="391">
                  <c:v>4035</c:v>
                </c:pt>
                <c:pt idx="392">
                  <c:v>4045</c:v>
                </c:pt>
                <c:pt idx="393">
                  <c:v>4055</c:v>
                </c:pt>
                <c:pt idx="394">
                  <c:v>4065</c:v>
                </c:pt>
                <c:pt idx="395">
                  <c:v>4075</c:v>
                </c:pt>
                <c:pt idx="396">
                  <c:v>4085</c:v>
                </c:pt>
                <c:pt idx="397">
                  <c:v>4095</c:v>
                </c:pt>
                <c:pt idx="398">
                  <c:v>4105</c:v>
                </c:pt>
                <c:pt idx="399">
                  <c:v>4115</c:v>
                </c:pt>
                <c:pt idx="400">
                  <c:v>4125</c:v>
                </c:pt>
                <c:pt idx="401">
                  <c:v>4135</c:v>
                </c:pt>
                <c:pt idx="402">
                  <c:v>4145</c:v>
                </c:pt>
                <c:pt idx="403">
                  <c:v>4155</c:v>
                </c:pt>
                <c:pt idx="404">
                  <c:v>4165</c:v>
                </c:pt>
                <c:pt idx="405">
                  <c:v>4175</c:v>
                </c:pt>
                <c:pt idx="406">
                  <c:v>4185</c:v>
                </c:pt>
                <c:pt idx="407">
                  <c:v>4195</c:v>
                </c:pt>
                <c:pt idx="408">
                  <c:v>4205</c:v>
                </c:pt>
                <c:pt idx="409">
                  <c:v>4215</c:v>
                </c:pt>
                <c:pt idx="410">
                  <c:v>4225</c:v>
                </c:pt>
                <c:pt idx="411">
                  <c:v>4235</c:v>
                </c:pt>
                <c:pt idx="412">
                  <c:v>4245</c:v>
                </c:pt>
                <c:pt idx="413">
                  <c:v>4255</c:v>
                </c:pt>
                <c:pt idx="414">
                  <c:v>4265</c:v>
                </c:pt>
                <c:pt idx="415">
                  <c:v>4275</c:v>
                </c:pt>
                <c:pt idx="416">
                  <c:v>4285</c:v>
                </c:pt>
                <c:pt idx="417">
                  <c:v>4295</c:v>
                </c:pt>
                <c:pt idx="418">
                  <c:v>4305</c:v>
                </c:pt>
                <c:pt idx="419">
                  <c:v>4315</c:v>
                </c:pt>
                <c:pt idx="420">
                  <c:v>4325</c:v>
                </c:pt>
                <c:pt idx="421">
                  <c:v>4335</c:v>
                </c:pt>
                <c:pt idx="422">
                  <c:v>4345</c:v>
                </c:pt>
                <c:pt idx="423">
                  <c:v>4355</c:v>
                </c:pt>
                <c:pt idx="424">
                  <c:v>4365</c:v>
                </c:pt>
                <c:pt idx="425">
                  <c:v>4375</c:v>
                </c:pt>
                <c:pt idx="426">
                  <c:v>4385</c:v>
                </c:pt>
                <c:pt idx="427">
                  <c:v>4395</c:v>
                </c:pt>
                <c:pt idx="428">
                  <c:v>4405</c:v>
                </c:pt>
                <c:pt idx="429">
                  <c:v>4415</c:v>
                </c:pt>
                <c:pt idx="430">
                  <c:v>4425</c:v>
                </c:pt>
                <c:pt idx="431">
                  <c:v>4435</c:v>
                </c:pt>
                <c:pt idx="432">
                  <c:v>4445</c:v>
                </c:pt>
                <c:pt idx="433">
                  <c:v>4455</c:v>
                </c:pt>
                <c:pt idx="434">
                  <c:v>4465</c:v>
                </c:pt>
                <c:pt idx="435">
                  <c:v>4475</c:v>
                </c:pt>
                <c:pt idx="436">
                  <c:v>4485</c:v>
                </c:pt>
                <c:pt idx="437">
                  <c:v>4495</c:v>
                </c:pt>
                <c:pt idx="438">
                  <c:v>4505</c:v>
                </c:pt>
                <c:pt idx="439">
                  <c:v>4515</c:v>
                </c:pt>
                <c:pt idx="440">
                  <c:v>4525</c:v>
                </c:pt>
                <c:pt idx="441">
                  <c:v>4535</c:v>
                </c:pt>
                <c:pt idx="442">
                  <c:v>4545</c:v>
                </c:pt>
                <c:pt idx="443">
                  <c:v>4555</c:v>
                </c:pt>
                <c:pt idx="444">
                  <c:v>4565</c:v>
                </c:pt>
                <c:pt idx="445">
                  <c:v>4575</c:v>
                </c:pt>
                <c:pt idx="446">
                  <c:v>4585</c:v>
                </c:pt>
                <c:pt idx="447">
                  <c:v>4595</c:v>
                </c:pt>
                <c:pt idx="448">
                  <c:v>4605</c:v>
                </c:pt>
                <c:pt idx="449">
                  <c:v>4615</c:v>
                </c:pt>
                <c:pt idx="450">
                  <c:v>4625</c:v>
                </c:pt>
                <c:pt idx="451">
                  <c:v>4635</c:v>
                </c:pt>
                <c:pt idx="452">
                  <c:v>4645</c:v>
                </c:pt>
                <c:pt idx="453">
                  <c:v>4655</c:v>
                </c:pt>
                <c:pt idx="454">
                  <c:v>4665</c:v>
                </c:pt>
                <c:pt idx="455">
                  <c:v>4675</c:v>
                </c:pt>
                <c:pt idx="456">
                  <c:v>4685</c:v>
                </c:pt>
                <c:pt idx="457">
                  <c:v>4695</c:v>
                </c:pt>
                <c:pt idx="458">
                  <c:v>4705</c:v>
                </c:pt>
                <c:pt idx="459">
                  <c:v>4715</c:v>
                </c:pt>
                <c:pt idx="460">
                  <c:v>4725</c:v>
                </c:pt>
                <c:pt idx="461">
                  <c:v>4735</c:v>
                </c:pt>
                <c:pt idx="462">
                  <c:v>4745</c:v>
                </c:pt>
                <c:pt idx="463">
                  <c:v>4755</c:v>
                </c:pt>
                <c:pt idx="464">
                  <c:v>4765</c:v>
                </c:pt>
                <c:pt idx="465">
                  <c:v>4775</c:v>
                </c:pt>
              </c:numCache>
            </c:numRef>
          </c:xVal>
          <c:yVal>
            <c:numRef>
              <c:f>'VOI Plots'!$L$52:$L$517</c:f>
              <c:numCache>
                <c:formatCode>#,##0</c:formatCode>
                <c:ptCount val="466"/>
                <c:pt idx="0">
                  <c:v>3163513.7781597665</c:v>
                </c:pt>
                <c:pt idx="1">
                  <c:v>3642102.1699484969</c:v>
                </c:pt>
                <c:pt idx="2">
                  <c:v>4130598.3785141744</c:v>
                </c:pt>
                <c:pt idx="3">
                  <c:v>4623395.8359031621</c:v>
                </c:pt>
                <c:pt idx="4">
                  <c:v>5116237.276431798</c:v>
                </c:pt>
                <c:pt idx="5">
                  <c:v>5605900.4445397947</c:v>
                </c:pt>
                <c:pt idx="6">
                  <c:v>6089960.8207426881</c:v>
                </c:pt>
                <c:pt idx="7">
                  <c:v>6566611.170973666</c:v>
                </c:pt>
                <c:pt idx="8">
                  <c:v>7034523.4210185744</c:v>
                </c:pt>
                <c:pt idx="9">
                  <c:v>7492742.313539762</c:v>
                </c:pt>
                <c:pt idx="10">
                  <c:v>7940603.1039439421</c:v>
                </c:pt>
                <c:pt idx="11">
                  <c:v>8377667.558238456</c:v>
                </c:pt>
                <c:pt idx="12">
                  <c:v>8803673.9702938534</c:v>
                </c:pt>
                <c:pt idx="13">
                  <c:v>9218497.979139315</c:v>
                </c:pt>
                <c:pt idx="14">
                  <c:v>9622121.7503499668</c:v>
                </c:pt>
                <c:pt idx="15">
                  <c:v>10014609.66703397</c:v>
                </c:pt>
                <c:pt idx="16">
                  <c:v>10396089.110396102</c:v>
                </c:pt>
                <c:pt idx="17">
                  <c:v>10766735.236557951</c:v>
                </c:pt>
                <c:pt idx="18">
                  <c:v>11126758.9034849</c:v>
                </c:pt>
                <c:pt idx="19">
                  <c:v>11476397.08994678</c:v>
                </c:pt>
                <c:pt idx="20">
                  <c:v>11815905.292340284</c:v>
                </c:pt>
                <c:pt idx="21">
                  <c:v>12145551.495881535</c:v>
                </c:pt>
                <c:pt idx="22">
                  <c:v>12465611.402237922</c:v>
                </c:pt>
                <c:pt idx="23">
                  <c:v>12776364.66212007</c:v>
                </c:pt>
                <c:pt idx="24">
                  <c:v>13078091.91320527</c:v>
                </c:pt>
                <c:pt idx="25">
                  <c:v>13371072.4643938</c:v>
                </c:pt>
                <c:pt idx="26">
                  <c:v>13655582.499369567</c:v>
                </c:pt>
                <c:pt idx="27">
                  <c:v>13931893.697688039</c:v>
                </c:pt>
                <c:pt idx="28">
                  <c:v>14200272.191634992</c:v>
                </c:pt>
                <c:pt idx="29">
                  <c:v>14460977.793027697</c:v>
                </c:pt>
                <c:pt idx="30">
                  <c:v>14714263.436842695</c:v>
                </c:pt>
                <c:pt idx="31">
                  <c:v>14960374.798732895</c:v>
                </c:pt>
                <c:pt idx="32">
                  <c:v>15199550.051671367</c:v>
                </c:pt>
                <c:pt idx="33">
                  <c:v>15432019.733537622</c:v>
                </c:pt>
                <c:pt idx="34">
                  <c:v>15658006.702776253</c:v>
                </c:pt>
                <c:pt idx="35">
                  <c:v>15877726.163553521</c:v>
                </c:pt>
                <c:pt idx="36">
                  <c:v>16091385.745323475</c:v>
                </c:pt>
                <c:pt idx="37">
                  <c:v>16299185.624544837</c:v>
                </c:pt>
                <c:pt idx="38">
                  <c:v>16501318.678594314</c:v>
                </c:pt>
                <c:pt idx="39">
                  <c:v>16697970.663799867</c:v>
                </c:pt>
                <c:pt idx="40">
                  <c:v>16889320.411049794</c:v>
                </c:pt>
                <c:pt idx="41">
                  <c:v>17075540.033686649</c:v>
                </c:pt>
                <c:pt idx="42">
                  <c:v>17256795.143418752</c:v>
                </c:pt>
                <c:pt idx="43">
                  <c:v>17433245.070821665</c:v>
                </c:pt>
                <c:pt idx="44">
                  <c:v>17605043.087688051</c:v>
                </c:pt>
                <c:pt idx="45">
                  <c:v>17772336.629046932</c:v>
                </c:pt>
                <c:pt idx="46">
                  <c:v>17935267.513134114</c:v>
                </c:pt>
                <c:pt idx="47">
                  <c:v>18093972.157972682</c:v>
                </c:pt>
                <c:pt idx="48">
                  <c:v>18248581.793531399</c:v>
                </c:pt>
                <c:pt idx="49">
                  <c:v>18399222.668679446</c:v>
                </c:pt>
                <c:pt idx="50">
                  <c:v>18546016.252363082</c:v>
                </c:pt>
                <c:pt idx="51">
                  <c:v>18689079.428596295</c:v>
                </c:pt>
                <c:pt idx="52">
                  <c:v>18828524.684992816</c:v>
                </c:pt>
                <c:pt idx="53">
                  <c:v>18964460.294677384</c:v>
                </c:pt>
                <c:pt idx="54">
                  <c:v>19096990.491501927</c:v>
                </c:pt>
                <c:pt idx="55">
                  <c:v>19226215.638561819</c:v>
                </c:pt>
                <c:pt idx="56">
                  <c:v>19352232.390066303</c:v>
                </c:pt>
                <c:pt idx="57">
                  <c:v>19475133.846656919</c:v>
                </c:pt>
                <c:pt idx="58">
                  <c:v>19595009.704305667</c:v>
                </c:pt>
                <c:pt idx="59">
                  <c:v>19711946.396948159</c:v>
                </c:pt>
                <c:pt idx="60">
                  <c:v>19826027.233027387</c:v>
                </c:pt>
                <c:pt idx="61">
                  <c:v>19937332.526137508</c:v>
                </c:pt>
                <c:pt idx="62">
                  <c:v>20045939.719965611</c:v>
                </c:pt>
                <c:pt idx="63">
                  <c:v>20151923.50773764</c:v>
                </c:pt>
                <c:pt idx="64">
                  <c:v>20255355.946373787</c:v>
                </c:pt>
                <c:pt idx="65">
                  <c:v>20356306.565563306</c:v>
                </c:pt>
                <c:pt idx="66">
                  <c:v>20454842.471964296</c:v>
                </c:pt>
                <c:pt idx="67">
                  <c:v>20551028.448733445</c:v>
                </c:pt>
                <c:pt idx="68">
                  <c:v>20644927.050585005</c:v>
                </c:pt>
                <c:pt idx="69">
                  <c:v>20736598.69457544</c:v>
                </c:pt>
                <c:pt idx="70">
                  <c:v>20826101.746802535</c:v>
                </c:pt>
                <c:pt idx="71">
                  <c:v>20913492.605204128</c:v>
                </c:pt>
                <c:pt idx="72">
                  <c:v>20998825.778633613</c:v>
                </c:pt>
                <c:pt idx="73">
                  <c:v>21082153.962383911</c:v>
                </c:pt>
                <c:pt idx="74">
                  <c:v>21163528.110324286</c:v>
                </c:pt>
                <c:pt idx="75">
                  <c:v>21242997.503808908</c:v>
                </c:pt>
                <c:pt idx="76">
                  <c:v>21320609.817507695</c:v>
                </c:pt>
                <c:pt idx="77">
                  <c:v>21396411.182305895</c:v>
                </c:pt>
                <c:pt idx="78">
                  <c:v>21470446.245409872</c:v>
                </c:pt>
                <c:pt idx="79">
                  <c:v>21542758.227792345</c:v>
                </c:pt>
                <c:pt idx="80">
                  <c:v>21613388.979102995</c:v>
                </c:pt>
                <c:pt idx="81">
                  <c:v>21682379.030165825</c:v>
                </c:pt>
                <c:pt idx="82">
                  <c:v>21749767.64317669</c:v>
                </c:pt>
                <c:pt idx="83">
                  <c:v>21815592.859712124</c:v>
                </c:pt>
                <c:pt idx="84">
                  <c:v>21879891.546652067</c:v>
                </c:pt>
                <c:pt idx="85">
                  <c:v>21942699.440116581</c:v>
                </c:pt>
                <c:pt idx="86">
                  <c:v>22004051.187510397</c:v>
                </c:pt>
                <c:pt idx="87">
                  <c:v>22063980.387764793</c:v>
                </c:pt>
                <c:pt idx="88">
                  <c:v>22122519.629862498</c:v>
                </c:pt>
                <c:pt idx="89">
                  <c:v>22179700.529726151</c:v>
                </c:pt>
                <c:pt idx="90">
                  <c:v>22235553.765547495</c:v>
                </c:pt>
                <c:pt idx="91">
                  <c:v>22290109.111630589</c:v>
                </c:pt>
                <c:pt idx="92">
                  <c:v>22343395.470818363</c:v>
                </c:pt>
                <c:pt idx="93">
                  <c:v>22395440.905568626</c:v>
                </c:pt>
                <c:pt idx="94">
                  <c:v>22446272.667742252</c:v>
                </c:pt>
                <c:pt idx="95">
                  <c:v>22495917.22716378</c:v>
                </c:pt>
                <c:pt idx="96">
                  <c:v>22544400.299009852</c:v>
                </c:pt>
                <c:pt idx="97">
                  <c:v>22591746.870080736</c:v>
                </c:pt>
                <c:pt idx="98">
                  <c:v>22637981.224005152</c:v>
                </c:pt>
                <c:pt idx="99">
                  <c:v>22683126.965427734</c:v>
                </c:pt>
                <c:pt idx="100">
                  <c:v>22727207.04322448</c:v>
                </c:pt>
                <c:pt idx="101">
                  <c:v>22770243.772791319</c:v>
                </c:pt>
                <c:pt idx="102">
                  <c:v>22812258.857446458</c:v>
                </c:pt>
                <c:pt idx="103">
                  <c:v>22853273.408987328</c:v>
                </c:pt>
                <c:pt idx="104">
                  <c:v>22893307.967438523</c:v>
                </c:pt>
                <c:pt idx="105">
                  <c:v>22932382.520028327</c:v>
                </c:pt>
                <c:pt idx="106">
                  <c:v>22970516.519426566</c:v>
                </c:pt>
                <c:pt idx="107">
                  <c:v>23007728.901277319</c:v>
                </c:pt>
                <c:pt idx="108">
                  <c:v>23044038.101056516</c:v>
                </c:pt>
                <c:pt idx="109">
                  <c:v>23079462.070285182</c:v>
                </c:pt>
                <c:pt idx="110">
                  <c:v>23114018.292124733</c:v>
                </c:pt>
                <c:pt idx="111">
                  <c:v>23147723.796382345</c:v>
                </c:pt>
                <c:pt idx="112">
                  <c:v>23180595.173951104</c:v>
                </c:pt>
                <c:pt idx="113">
                  <c:v>23212648.590709638</c:v>
                </c:pt>
                <c:pt idx="114">
                  <c:v>23243899.800903417</c:v>
                </c:pt>
                <c:pt idx="115">
                  <c:v>23274364.160031006</c:v>
                </c:pt>
                <c:pt idx="116">
                  <c:v>23304056.637254875</c:v>
                </c:pt>
                <c:pt idx="117">
                  <c:v>23332991.827357691</c:v>
                </c:pt>
                <c:pt idx="118">
                  <c:v>23361183.962262321</c:v>
                </c:pt>
                <c:pt idx="119">
                  <c:v>23388646.922134612</c:v>
                </c:pt>
                <c:pt idx="120">
                  <c:v>23415394.246085528</c:v>
                </c:pt>
                <c:pt idx="121">
                  <c:v>23441439.142488904</c:v>
                </c:pt>
                <c:pt idx="122">
                  <c:v>23466794.498931821</c:v>
                </c:pt>
                <c:pt idx="123">
                  <c:v>23491472.891811155</c:v>
                </c:pt>
                <c:pt idx="124">
                  <c:v>23515486.595591471</c:v>
                </c:pt>
                <c:pt idx="125">
                  <c:v>23538847.59173796</c:v>
                </c:pt>
                <c:pt idx="126">
                  <c:v>23561567.577337079</c:v>
                </c:pt>
                <c:pt idx="127">
                  <c:v>23583657.973417621</c:v>
                </c:pt>
                <c:pt idx="128">
                  <c:v>23605129.932984289</c:v>
                </c:pt>
                <c:pt idx="129">
                  <c:v>23625994.348774765</c:v>
                </c:pt>
                <c:pt idx="130">
                  <c:v>23646261.86075158</c:v>
                </c:pt>
                <c:pt idx="131">
                  <c:v>23665942.863339104</c:v>
                </c:pt>
                <c:pt idx="132">
                  <c:v>23685047.512415111</c:v>
                </c:pt>
                <c:pt idx="133">
                  <c:v>23703585.732067443</c:v>
                </c:pt>
                <c:pt idx="134">
                  <c:v>23721567.221123569</c:v>
                </c:pt>
                <c:pt idx="135">
                  <c:v>23739001.459463365</c:v>
                </c:pt>
                <c:pt idx="136">
                  <c:v>23755897.714121405</c:v>
                </c:pt>
                <c:pt idx="137">
                  <c:v>23772265.045189235</c:v>
                </c:pt>
                <c:pt idx="138">
                  <c:v>23788112.311522432</c:v>
                </c:pt>
                <c:pt idx="139">
                  <c:v>23803448.176262613</c:v>
                </c:pt>
                <c:pt idx="140">
                  <c:v>23818281.112178873</c:v>
                </c:pt>
                <c:pt idx="141">
                  <c:v>23832619.406837381</c:v>
                </c:pt>
                <c:pt idx="142">
                  <c:v>23846471.167603966</c:v>
                </c:pt>
                <c:pt idx="143">
                  <c:v>23859844.326487128</c:v>
                </c:pt>
                <c:pt idx="144">
                  <c:v>23872746.644826263</c:v>
                </c:pt>
                <c:pt idx="145">
                  <c:v>23885185.717831936</c:v>
                </c:pt>
                <c:pt idx="146">
                  <c:v>23897168.978982061</c:v>
                </c:pt>
                <c:pt idx="147">
                  <c:v>23908703.704281267</c:v>
                </c:pt>
                <c:pt idx="148">
                  <c:v>23919797.016386103</c:v>
                </c:pt>
                <c:pt idx="149">
                  <c:v>23930455.888602763</c:v>
                </c:pt>
                <c:pt idx="150">
                  <c:v>23940687.148761194</c:v>
                </c:pt>
                <c:pt idx="151">
                  <c:v>23950497.4829694</c:v>
                </c:pt>
                <c:pt idx="152">
                  <c:v>23959893.439253338</c:v>
                </c:pt>
                <c:pt idx="153">
                  <c:v>23968881.431085765</c:v>
                </c:pt>
                <c:pt idx="154">
                  <c:v>23977467.740807749</c:v>
                </c:pt>
                <c:pt idx="155">
                  <c:v>23985658.522947129</c:v>
                </c:pt>
                <c:pt idx="156">
                  <c:v>23993459.80743752</c:v>
                </c:pt>
                <c:pt idx="157">
                  <c:v>24000877.502740379</c:v>
                </c:pt>
                <c:pt idx="158">
                  <c:v>24007917.398874912</c:v>
                </c:pt>
                <c:pt idx="159">
                  <c:v>24014585.170357585</c:v>
                </c:pt>
                <c:pt idx="160">
                  <c:v>24020886.379055396</c:v>
                </c:pt>
                <c:pt idx="161">
                  <c:v>24026826.476955526</c:v>
                </c:pt>
                <c:pt idx="162">
                  <c:v>24032410.808853716</c:v>
                </c:pt>
                <c:pt idx="163">
                  <c:v>24037644.614964247</c:v>
                </c:pt>
                <c:pt idx="164">
                  <c:v>24042533.033455487</c:v>
                </c:pt>
                <c:pt idx="165">
                  <c:v>24047081.102911253</c:v>
                </c:pt>
                <c:pt idx="166">
                  <c:v>24051293.764722105</c:v>
                </c:pt>
                <c:pt idx="167">
                  <c:v>24055175.865408406</c:v>
                </c:pt>
                <c:pt idx="168">
                  <c:v>24058732.15887741</c:v>
                </c:pt>
                <c:pt idx="169">
                  <c:v>24061967.308616109</c:v>
                </c:pt>
                <c:pt idx="170">
                  <c:v>24064885.889822952</c:v>
                </c:pt>
                <c:pt idx="171">
                  <c:v>24067492.391479272</c:v>
                </c:pt>
                <c:pt idx="172">
                  <c:v>24069791.21836333</c:v>
                </c:pt>
                <c:pt idx="173">
                  <c:v>24071786.693008024</c:v>
                </c:pt>
                <c:pt idx="174">
                  <c:v>24073483.05760473</c:v>
                </c:pt>
                <c:pt idx="175">
                  <c:v>24074884.475854784</c:v>
                </c:pt>
                <c:pt idx="176">
                  <c:v>24075995.034769882</c:v>
                </c:pt>
                <c:pt idx="177">
                  <c:v>24076818.746423472</c:v>
                </c:pt>
                <c:pt idx="178">
                  <c:v>24077359.549654968</c:v>
                </c:pt>
                <c:pt idx="179">
                  <c:v>24077621.311727244</c:v>
                </c:pt>
                <c:pt idx="180">
                  <c:v>24077607.829939641</c:v>
                </c:pt>
                <c:pt idx="181">
                  <c:v>24077322.833198093</c:v>
                </c:pt>
                <c:pt idx="182">
                  <c:v>24076769.983542826</c:v>
                </c:pt>
                <c:pt idx="183">
                  <c:v>24075952.877635982</c:v>
                </c:pt>
                <c:pt idx="184">
                  <c:v>24074875.048208952</c:v>
                </c:pt>
                <c:pt idx="185">
                  <c:v>24073539.965472713</c:v>
                </c:pt>
                <c:pt idx="186">
                  <c:v>24071951.038490392</c:v>
                </c:pt>
                <c:pt idx="187">
                  <c:v>24070111.616513893</c:v>
                </c:pt>
                <c:pt idx="188">
                  <c:v>24068024.990286171</c:v>
                </c:pt>
                <c:pt idx="189">
                  <c:v>24065694.393309582</c:v>
                </c:pt>
                <c:pt idx="190">
                  <c:v>24063123.003081277</c:v>
                </c:pt>
                <c:pt idx="191">
                  <c:v>24060313.942297172</c:v>
                </c:pt>
                <c:pt idx="192">
                  <c:v>24057270.280024718</c:v>
                </c:pt>
                <c:pt idx="193">
                  <c:v>24053995.032846395</c:v>
                </c:pt>
                <c:pt idx="194">
                  <c:v>24050491.165973227</c:v>
                </c:pt>
                <c:pt idx="195">
                  <c:v>24046761.594331197</c:v>
                </c:pt>
                <c:pt idx="196">
                  <c:v>24042809.183619451</c:v>
                </c:pt>
                <c:pt idx="197">
                  <c:v>24038636.751342583</c:v>
                </c:pt>
                <c:pt idx="198">
                  <c:v>24034247.067816608</c:v>
                </c:pt>
                <c:pt idx="199">
                  <c:v>24029642.857150257</c:v>
                </c:pt>
                <c:pt idx="200">
                  <c:v>24024826.798202064</c:v>
                </c:pt>
                <c:pt idx="201">
                  <c:v>24019801.525513392</c:v>
                </c:pt>
                <c:pt idx="202">
                  <c:v>24014569.630218949</c:v>
                </c:pt>
                <c:pt idx="203">
                  <c:v>24009133.660934631</c:v>
                </c:pt>
                <c:pt idx="204">
                  <c:v>24003496.124624263</c:v>
                </c:pt>
                <c:pt idx="205">
                  <c:v>23997659.487444758</c:v>
                </c:pt>
                <c:pt idx="206">
                  <c:v>23991626.175570991</c:v>
                </c:pt>
                <c:pt idx="207">
                  <c:v>23985398.576000884</c:v>
                </c:pt>
                <c:pt idx="208">
                  <c:v>23978979.037341405</c:v>
                </c:pt>
                <c:pt idx="209">
                  <c:v>23972369.870575029</c:v>
                </c:pt>
                <c:pt idx="210">
                  <c:v>23965573.349808697</c:v>
                </c:pt>
                <c:pt idx="211">
                  <c:v>23958591.713004831</c:v>
                </c:pt>
                <c:pt idx="212">
                  <c:v>23951427.162694603</c:v>
                </c:pt>
                <c:pt idx="213">
                  <c:v>23944081.866675157</c:v>
                </c:pt>
                <c:pt idx="214">
                  <c:v>23936557.958689947</c:v>
                </c:pt>
                <c:pt idx="215">
                  <c:v>23928857.53909339</c:v>
                </c:pt>
                <c:pt idx="216">
                  <c:v>23920982.675499838</c:v>
                </c:pt>
                <c:pt idx="217">
                  <c:v>23912935.403417908</c:v>
                </c:pt>
                <c:pt idx="218">
                  <c:v>23904717.726869833</c:v>
                </c:pt>
                <c:pt idx="219">
                  <c:v>23896331.618996598</c:v>
                </c:pt>
                <c:pt idx="220">
                  <c:v>23887779.022649176</c:v>
                </c:pt>
                <c:pt idx="221">
                  <c:v>23879061.850966886</c:v>
                </c:pt>
                <c:pt idx="222">
                  <c:v>23870181.987941187</c:v>
                </c:pt>
                <c:pt idx="223">
                  <c:v>23861141.288968302</c:v>
                </c:pt>
                <c:pt idx="224">
                  <c:v>23851941.581388272</c:v>
                </c:pt>
                <c:pt idx="225">
                  <c:v>23842584.66501211</c:v>
                </c:pt>
                <c:pt idx="226">
                  <c:v>23833072.312637754</c:v>
                </c:pt>
                <c:pt idx="227">
                  <c:v>23823406.270553421</c:v>
                </c:pt>
                <c:pt idx="228">
                  <c:v>23813588.259030595</c:v>
                </c:pt>
                <c:pt idx="229">
                  <c:v>23803619.972806051</c:v>
                </c:pt>
                <c:pt idx="230">
                  <c:v>23793503.081552416</c:v>
                </c:pt>
                <c:pt idx="231">
                  <c:v>23783239.230339643</c:v>
                </c:pt>
                <c:pt idx="232">
                  <c:v>23772830.040085059</c:v>
                </c:pt>
                <c:pt idx="233">
                  <c:v>23762277.107994694</c:v>
                </c:pt>
                <c:pt idx="234">
                  <c:v>23751582.007993978</c:v>
                </c:pt>
                <c:pt idx="235">
                  <c:v>23740746.291150253</c:v>
                </c:pt>
                <c:pt idx="236">
                  <c:v>23729771.486084808</c:v>
                </c:pt>
                <c:pt idx="237">
                  <c:v>23718659.099377394</c:v>
                </c:pt>
                <c:pt idx="238">
                  <c:v>23707410.615960807</c:v>
                </c:pt>
                <c:pt idx="239">
                  <c:v>23696027.499508131</c:v>
                </c:pt>
                <c:pt idx="240">
                  <c:v>23684511.192810703</c:v>
                </c:pt>
                <c:pt idx="241">
                  <c:v>23672863.118149135</c:v>
                </c:pt>
                <c:pt idx="242">
                  <c:v>23661084.677655257</c:v>
                </c:pt>
                <c:pt idx="243">
                  <c:v>23649177.253667545</c:v>
                </c:pt>
                <c:pt idx="244">
                  <c:v>23637142.209078409</c:v>
                </c:pt>
                <c:pt idx="245">
                  <c:v>23624980.887674525</c:v>
                </c:pt>
                <c:pt idx="246">
                  <c:v>23612694.614469472</c:v>
                </c:pt>
                <c:pt idx="247">
                  <c:v>23600284.696030654</c:v>
                </c:pt>
                <c:pt idx="248">
                  <c:v>23587752.420798033</c:v>
                </c:pt>
                <c:pt idx="249">
                  <c:v>23575099.059397228</c:v>
                </c:pt>
                <c:pt idx="250">
                  <c:v>23562325.864945736</c:v>
                </c:pt>
                <c:pt idx="251">
                  <c:v>23549434.073353115</c:v>
                </c:pt>
                <c:pt idx="252">
                  <c:v>23536424.903614897</c:v>
                </c:pt>
                <c:pt idx="253">
                  <c:v>23523299.558100328</c:v>
                </c:pt>
                <c:pt idx="254">
                  <c:v>23510059.222834643</c:v>
                </c:pt>
                <c:pt idx="255">
                  <c:v>23496705.067775447</c:v>
                </c:pt>
                <c:pt idx="256">
                  <c:v>23483238.247083336</c:v>
                </c:pt>
                <c:pt idx="257">
                  <c:v>23469659.89938727</c:v>
                </c:pt>
                <c:pt idx="258">
                  <c:v>23455971.148044635</c:v>
                </c:pt>
                <c:pt idx="259">
                  <c:v>23442173.101396017</c:v>
                </c:pt>
                <c:pt idx="260">
                  <c:v>23428266.85301511</c:v>
                </c:pt>
                <c:pt idx="261">
                  <c:v>23414253.48195314</c:v>
                </c:pt>
                <c:pt idx="262">
                  <c:v>23400134.052979175</c:v>
                </c:pt>
                <c:pt idx="263">
                  <c:v>23385909.616814949</c:v>
                </c:pt>
                <c:pt idx="264">
                  <c:v>23371581.210365921</c:v>
                </c:pt>
                <c:pt idx="265">
                  <c:v>23357149.85694667</c:v>
                </c:pt>
                <c:pt idx="266">
                  <c:v>23342616.566503257</c:v>
                </c:pt>
                <c:pt idx="267">
                  <c:v>23327982.335829884</c:v>
                </c:pt>
                <c:pt idx="268">
                  <c:v>23313248.148782484</c:v>
                </c:pt>
                <c:pt idx="269">
                  <c:v>23298414.976487413</c:v>
                </c:pt>
                <c:pt idx="270">
                  <c:v>23283483.777546488</c:v>
                </c:pt>
                <c:pt idx="271">
                  <c:v>23268455.498238083</c:v>
                </c:pt>
                <c:pt idx="272">
                  <c:v>23253331.072714098</c:v>
                </c:pt>
                <c:pt idx="273">
                  <c:v>23238111.423193336</c:v>
                </c:pt>
                <c:pt idx="274">
                  <c:v>23222797.460151378</c:v>
                </c:pt>
                <c:pt idx="275">
                  <c:v>23207390.082506694</c:v>
                </c:pt>
                <c:pt idx="276">
                  <c:v>23191890.177802909</c:v>
                </c:pt>
                <c:pt idx="277">
                  <c:v>23176298.622388139</c:v>
                </c:pt>
                <c:pt idx="278">
                  <c:v>23160616.281590909</c:v>
                </c:pt>
                <c:pt idx="279">
                  <c:v>23144844.009892404</c:v>
                </c:pt>
                <c:pt idx="280">
                  <c:v>23128982.651095558</c:v>
                </c:pt>
                <c:pt idx="281">
                  <c:v>23113033.038491428</c:v>
                </c:pt>
                <c:pt idx="282">
                  <c:v>23096995.995022196</c:v>
                </c:pt>
                <c:pt idx="283">
                  <c:v>23080872.333440807</c:v>
                </c:pt>
                <c:pt idx="284">
                  <c:v>23064662.856468536</c:v>
                </c:pt>
                <c:pt idx="285">
                  <c:v>23048368.356948357</c:v>
                </c:pt>
                <c:pt idx="286">
                  <c:v>23031989.617997132</c:v>
                </c:pt>
                <c:pt idx="287">
                  <c:v>23015527.413153354</c:v>
                </c:pt>
                <c:pt idx="288">
                  <c:v>22998982.506523561</c:v>
                </c:pt>
                <c:pt idx="289">
                  <c:v>22982355.652925018</c:v>
                </c:pt>
                <c:pt idx="290">
                  <c:v>22965647.598026719</c:v>
                </c:pt>
                <c:pt idx="291">
                  <c:v>22948859.078487106</c:v>
                </c:pt>
                <c:pt idx="292">
                  <c:v>22931990.822089747</c:v>
                </c:pt>
                <c:pt idx="293">
                  <c:v>22915043.547876563</c:v>
                </c:pt>
                <c:pt idx="294">
                  <c:v>22898017.966278125</c:v>
                </c:pt>
                <c:pt idx="295">
                  <c:v>22880914.779242583</c:v>
                </c:pt>
                <c:pt idx="296">
                  <c:v>22863734.680361275</c:v>
                </c:pt>
                <c:pt idx="297">
                  <c:v>22846478.354993105</c:v>
                </c:pt>
                <c:pt idx="298">
                  <c:v>22829146.480385501</c:v>
                </c:pt>
                <c:pt idx="299">
                  <c:v>22811739.725794725</c:v>
                </c:pt>
                <c:pt idx="300">
                  <c:v>22794258.752602577</c:v>
                </c:pt>
                <c:pt idx="301">
                  <c:v>22776704.214432288</c:v>
                </c:pt>
                <c:pt idx="302">
                  <c:v>22759076.757261422</c:v>
                </c:pt>
                <c:pt idx="303">
                  <c:v>22741377.019533571</c:v>
                </c:pt>
                <c:pt idx="304">
                  <c:v>22723605.632267535</c:v>
                </c:pt>
                <c:pt idx="305">
                  <c:v>22705763.219164997</c:v>
                </c:pt>
                <c:pt idx="306">
                  <c:v>22687850.396715909</c:v>
                </c:pt>
                <c:pt idx="307">
                  <c:v>22669867.774302699</c:v>
                </c:pt>
                <c:pt idx="308">
                  <c:v>22651815.954301964</c:v>
                </c:pt>
                <c:pt idx="309">
                  <c:v>22633695.532184966</c:v>
                </c:pt>
                <c:pt idx="310">
                  <c:v>22615507.09661622</c:v>
                </c:pt>
                <c:pt idx="311">
                  <c:v>22597251.229550168</c:v>
                </c:pt>
                <c:pt idx="312">
                  <c:v>22578928.506326694</c:v>
                </c:pt>
                <c:pt idx="313">
                  <c:v>22560539.495764557</c:v>
                </c:pt>
                <c:pt idx="314">
                  <c:v>22542084.760253571</c:v>
                </c:pt>
                <c:pt idx="315">
                  <c:v>22523564.855844844</c:v>
                </c:pt>
                <c:pt idx="316">
                  <c:v>22504980.332340226</c:v>
                </c:pt>
                <c:pt idx="317">
                  <c:v>22486331.733379241</c:v>
                </c:pt>
                <c:pt idx="318">
                  <c:v>22467619.596525446</c:v>
                </c:pt>
                <c:pt idx="319">
                  <c:v>22448844.453350801</c:v>
                </c:pt>
                <c:pt idx="320">
                  <c:v>22430006.829519108</c:v>
                </c:pt>
                <c:pt idx="321">
                  <c:v>22411107.2448675</c:v>
                </c:pt>
                <c:pt idx="322">
                  <c:v>22392146.213487066</c:v>
                </c:pt>
                <c:pt idx="323">
                  <c:v>22373124.243801821</c:v>
                </c:pt>
                <c:pt idx="324">
                  <c:v>22354041.838646639</c:v>
                </c:pt>
                <c:pt idx="325">
                  <c:v>22334899.495343804</c:v>
                </c:pt>
                <c:pt idx="326">
                  <c:v>22315697.705778025</c:v>
                </c:pt>
                <c:pt idx="327">
                  <c:v>22296436.956470858</c:v>
                </c:pt>
                <c:pt idx="328">
                  <c:v>22277117.728653181</c:v>
                </c:pt>
                <c:pt idx="329">
                  <c:v>22257740.498337124</c:v>
                </c:pt>
                <c:pt idx="330">
                  <c:v>22238305.736386526</c:v>
                </c:pt>
                <c:pt idx="331">
                  <c:v>22218813.908586014</c:v>
                </c:pt>
                <c:pt idx="332">
                  <c:v>22199265.475709729</c:v>
                </c:pt>
                <c:pt idx="333">
                  <c:v>22179660.893588066</c:v>
                </c:pt>
                <c:pt idx="334">
                  <c:v>22160000.613173749</c:v>
                </c:pt>
                <c:pt idx="335">
                  <c:v>22140285.080607288</c:v>
                </c:pt>
                <c:pt idx="336">
                  <c:v>22120514.737280387</c:v>
                </c:pt>
                <c:pt idx="337">
                  <c:v>22100690.019899279</c:v>
                </c:pt>
                <c:pt idx="338">
                  <c:v>22080811.360546485</c:v>
                </c:pt>
                <c:pt idx="339">
                  <c:v>22060879.186742023</c:v>
                </c:pt>
                <c:pt idx="340">
                  <c:v>22040893.921503082</c:v>
                </c:pt>
                <c:pt idx="341">
                  <c:v>22020855.983403474</c:v>
                </c:pt>
                <c:pt idx="342">
                  <c:v>22000765.786631513</c:v>
                </c:pt>
                <c:pt idx="343">
                  <c:v>21980623.741047375</c:v>
                </c:pt>
                <c:pt idx="344">
                  <c:v>21960430.25223951</c:v>
                </c:pt>
                <c:pt idx="345">
                  <c:v>21940185.72157982</c:v>
                </c:pt>
                <c:pt idx="346">
                  <c:v>21919890.546278615</c:v>
                </c:pt>
                <c:pt idx="347">
                  <c:v>21899545.119438134</c:v>
                </c:pt>
                <c:pt idx="348">
                  <c:v>21879149.830105659</c:v>
                </c:pt>
                <c:pt idx="349">
                  <c:v>21858705.063325547</c:v>
                </c:pt>
                <c:pt idx="350">
                  <c:v>21838211.200190276</c:v>
                </c:pt>
                <c:pt idx="351">
                  <c:v>21817668.617891658</c:v>
                </c:pt>
                <c:pt idx="352">
                  <c:v>21797077.689769778</c:v>
                </c:pt>
                <c:pt idx="353">
                  <c:v>21776438.785362449</c:v>
                </c:pt>
                <c:pt idx="354">
                  <c:v>21755752.270453632</c:v>
                </c:pt>
                <c:pt idx="355">
                  <c:v>21735018.507120468</c:v>
                </c:pt>
                <c:pt idx="356">
                  <c:v>21714237.853780404</c:v>
                </c:pt>
                <c:pt idx="357">
                  <c:v>21693410.665237077</c:v>
                </c:pt>
                <c:pt idx="358">
                  <c:v>21672537.292725962</c:v>
                </c:pt>
                <c:pt idx="359">
                  <c:v>21651618.08395898</c:v>
                </c:pt>
                <c:pt idx="360">
                  <c:v>21630653.383168429</c:v>
                </c:pt>
                <c:pt idx="361">
                  <c:v>21609643.531150486</c:v>
                </c:pt>
                <c:pt idx="362">
                  <c:v>21588588.865307905</c:v>
                </c:pt>
                <c:pt idx="363">
                  <c:v>21567489.719692178</c:v>
                </c:pt>
                <c:pt idx="364">
                  <c:v>21546346.425044931</c:v>
                </c:pt>
                <c:pt idx="365">
                  <c:v>21525159.308838941</c:v>
                </c:pt>
                <c:pt idx="366">
                  <c:v>21503928.695318043</c:v>
                </c:pt>
                <c:pt idx="367">
                  <c:v>21482654.905537285</c:v>
                </c:pt>
                <c:pt idx="368">
                  <c:v>21461338.257401563</c:v>
                </c:pt>
                <c:pt idx="369">
                  <c:v>21439979.065704573</c:v>
                </c:pt>
                <c:pt idx="370">
                  <c:v>21418577.642166246</c:v>
                </c:pt>
                <c:pt idx="371">
                  <c:v>21397134.295470662</c:v>
                </c:pt>
                <c:pt idx="372">
                  <c:v>21375649.331302524</c:v>
                </c:pt>
                <c:pt idx="373">
                  <c:v>21354123.052383557</c:v>
                </c:pt>
                <c:pt idx="374">
                  <c:v>21332555.758508589</c:v>
                </c:pt>
                <c:pt idx="375">
                  <c:v>21310947.746580191</c:v>
                </c:pt>
                <c:pt idx="376">
                  <c:v>21289299.310644358</c:v>
                </c:pt>
                <c:pt idx="377">
                  <c:v>21267610.741923694</c:v>
                </c:pt>
                <c:pt idx="378">
                  <c:v>21245882.328852102</c:v>
                </c:pt>
                <c:pt idx="379">
                  <c:v>21224114.357107569</c:v>
                </c:pt>
                <c:pt idx="380">
                  <c:v>21202307.10964511</c:v>
                </c:pt>
                <c:pt idx="381">
                  <c:v>21180460.866729196</c:v>
                </c:pt>
                <c:pt idx="382">
                  <c:v>21158575.905965526</c:v>
                </c:pt>
                <c:pt idx="383">
                  <c:v>21136652.502332479</c:v>
                </c:pt>
                <c:pt idx="384">
                  <c:v>21114690.928212147</c:v>
                </c:pt>
                <c:pt idx="385">
                  <c:v>21092691.453420844</c:v>
                </c:pt>
                <c:pt idx="386">
                  <c:v>21070654.345239311</c:v>
                </c:pt>
                <c:pt idx="387">
                  <c:v>21048579.868442267</c:v>
                </c:pt>
                <c:pt idx="388">
                  <c:v>21026468.285327859</c:v>
                </c:pt>
                <c:pt idx="389">
                  <c:v>21004319.855746459</c:v>
                </c:pt>
                <c:pt idx="390">
                  <c:v>20982134.837128919</c:v>
                </c:pt>
                <c:pt idx="391">
                  <c:v>20959913.484515239</c:v>
                </c:pt>
                <c:pt idx="392">
                  <c:v>20937656.05058153</c:v>
                </c:pt>
                <c:pt idx="393">
                  <c:v>20915362.785667848</c:v>
                </c:pt>
                <c:pt idx="394">
                  <c:v>20893033.937804855</c:v>
                </c:pt>
                <c:pt idx="395">
                  <c:v>20870669.752740424</c:v>
                </c:pt>
                <c:pt idx="396">
                  <c:v>20848270.47396588</c:v>
                </c:pt>
                <c:pt idx="397">
                  <c:v>20825836.342741787</c:v>
                </c:pt>
                <c:pt idx="398">
                  <c:v>20803367.598123394</c:v>
                </c:pt>
                <c:pt idx="399">
                  <c:v>20780864.476985864</c:v>
                </c:pt>
                <c:pt idx="400">
                  <c:v>20758327.2140489</c:v>
                </c:pt>
                <c:pt idx="401">
                  <c:v>20735756.041901328</c:v>
                </c:pt>
                <c:pt idx="402">
                  <c:v>20713151.191025238</c:v>
                </c:pt>
                <c:pt idx="403">
                  <c:v>20690512.889819473</c:v>
                </c:pt>
                <c:pt idx="404">
                  <c:v>20667841.364623547</c:v>
                </c:pt>
                <c:pt idx="405">
                  <c:v>20645136.83974047</c:v>
                </c:pt>
                <c:pt idx="406">
                  <c:v>20622399.537459724</c:v>
                </c:pt>
                <c:pt idx="407">
                  <c:v>20599629.678079687</c:v>
                </c:pt>
                <c:pt idx="408">
                  <c:v>20576827.479929961</c:v>
                </c:pt>
                <c:pt idx="409">
                  <c:v>20553993.159393229</c:v>
                </c:pt>
                <c:pt idx="410">
                  <c:v>20531126.930927172</c:v>
                </c:pt>
                <c:pt idx="411">
                  <c:v>20508229.007085241</c:v>
                </c:pt>
                <c:pt idx="412">
                  <c:v>20485299.598538376</c:v>
                </c:pt>
                <c:pt idx="413">
                  <c:v>20462338.914095305</c:v>
                </c:pt>
                <c:pt idx="414">
                  <c:v>20439347.160723373</c:v>
                </c:pt>
                <c:pt idx="415">
                  <c:v>20416324.543568663</c:v>
                </c:pt>
                <c:pt idx="416">
                  <c:v>20393271.265975878</c:v>
                </c:pt>
                <c:pt idx="417">
                  <c:v>20370187.529508293</c:v>
                </c:pt>
                <c:pt idx="418">
                  <c:v>20347073.533967026</c:v>
                </c:pt>
                <c:pt idx="419">
                  <c:v>20323929.477410272</c:v>
                </c:pt>
                <c:pt idx="420">
                  <c:v>20300755.556172349</c:v>
                </c:pt>
                <c:pt idx="421">
                  <c:v>20277551.964882247</c:v>
                </c:pt>
                <c:pt idx="422">
                  <c:v>20254318.896482296</c:v>
                </c:pt>
                <c:pt idx="423">
                  <c:v>20231056.542246208</c:v>
                </c:pt>
                <c:pt idx="424">
                  <c:v>20207765.091797136</c:v>
                </c:pt>
                <c:pt idx="425">
                  <c:v>20184444.733125515</c:v>
                </c:pt>
                <c:pt idx="426">
                  <c:v>20161095.652606465</c:v>
                </c:pt>
                <c:pt idx="427">
                  <c:v>20137718.035016969</c:v>
                </c:pt>
                <c:pt idx="428">
                  <c:v>20114312.063553423</c:v>
                </c:pt>
                <c:pt idx="429">
                  <c:v>20090877.919848062</c:v>
                </c:pt>
                <c:pt idx="430">
                  <c:v>20067415.783985592</c:v>
                </c:pt>
                <c:pt idx="431">
                  <c:v>20043925.834520079</c:v>
                </c:pt>
                <c:pt idx="432">
                  <c:v>20020408.248490676</c:v>
                </c:pt>
                <c:pt idx="433">
                  <c:v>19996863.201437891</c:v>
                </c:pt>
                <c:pt idx="434">
                  <c:v>19973290.867419295</c:v>
                </c:pt>
                <c:pt idx="435">
                  <c:v>19949691.419025399</c:v>
                </c:pt>
                <c:pt idx="436">
                  <c:v>19926065.027394585</c:v>
                </c:pt>
                <c:pt idx="437">
                  <c:v>19902411.862228908</c:v>
                </c:pt>
                <c:pt idx="438">
                  <c:v>19878732.091808736</c:v>
                </c:pt>
                <c:pt idx="439">
                  <c:v>19855025.883007579</c:v>
                </c:pt>
                <c:pt idx="440">
                  <c:v>19831293.401307099</c:v>
                </c:pt>
                <c:pt idx="441">
                  <c:v>19807534.810811333</c:v>
                </c:pt>
                <c:pt idx="442">
                  <c:v>19783750.274260841</c:v>
                </c:pt>
                <c:pt idx="443">
                  <c:v>19759939.95304735</c:v>
                </c:pt>
                <c:pt idx="444">
                  <c:v>19736104.007227018</c:v>
                </c:pt>
                <c:pt idx="445">
                  <c:v>19712242.595534854</c:v>
                </c:pt>
                <c:pt idx="446">
                  <c:v>19688355.875397801</c:v>
                </c:pt>
                <c:pt idx="447">
                  <c:v>19664444.002948605</c:v>
                </c:pt>
                <c:pt idx="448">
                  <c:v>19640507.133038715</c:v>
                </c:pt>
                <c:pt idx="449">
                  <c:v>19616545.419251628</c:v>
                </c:pt>
                <c:pt idx="450">
                  <c:v>19592559.01391577</c:v>
                </c:pt>
                <c:pt idx="451">
                  <c:v>19568548.068117201</c:v>
                </c:pt>
                <c:pt idx="452">
                  <c:v>19544512.731712453</c:v>
                </c:pt>
                <c:pt idx="453">
                  <c:v>19520453.153340735</c:v>
                </c:pt>
                <c:pt idx="454">
                  <c:v>19496369.480436578</c:v>
                </c:pt>
                <c:pt idx="455">
                  <c:v>19472261.859241679</c:v>
                </c:pt>
                <c:pt idx="456">
                  <c:v>19448130.434817187</c:v>
                </c:pt>
                <c:pt idx="457">
                  <c:v>19423975.351055451</c:v>
                </c:pt>
                <c:pt idx="458">
                  <c:v>19399796.750691868</c:v>
                </c:pt>
                <c:pt idx="459">
                  <c:v>19375594.77531635</c:v>
                </c:pt>
                <c:pt idx="460">
                  <c:v>19351369.565384962</c:v>
                </c:pt>
                <c:pt idx="461">
                  <c:v>19327121.260231055</c:v>
                </c:pt>
                <c:pt idx="462">
                  <c:v>19302849.998076461</c:v>
                </c:pt>
                <c:pt idx="463">
                  <c:v>19278555.916043013</c:v>
                </c:pt>
                <c:pt idx="464">
                  <c:v>19254239.150162555</c:v>
                </c:pt>
                <c:pt idx="465">
                  <c:v>19229899.835388608</c:v>
                </c:pt>
              </c:numCache>
            </c:numRef>
          </c:yVal>
          <c:smooth val="1"/>
        </c:ser>
        <c:ser>
          <c:idx val="1"/>
          <c:order val="3"/>
          <c:tx>
            <c:v>EVSI @ optimal SS</c:v>
          </c:tx>
          <c:spPr>
            <a:ln w="12700">
              <a:solidFill>
                <a:srgbClr val="339966"/>
              </a:solidFill>
              <a:prstDash val="lgDash"/>
            </a:ln>
          </c:spPr>
          <c:marker>
            <c:symbol val="none"/>
          </c:marker>
          <c:xVal>
            <c:numRef>
              <c:f>'VOI Plots'!$A$43:$A$44</c:f>
              <c:numCache>
                <c:formatCode>#,##0</c:formatCode>
                <c:ptCount val="2"/>
                <c:pt idx="0" formatCode="General">
                  <c:v>0</c:v>
                </c:pt>
                <c:pt idx="1">
                  <c:v>1915</c:v>
                </c:pt>
              </c:numCache>
            </c:numRef>
          </c:xVal>
          <c:yVal>
            <c:numRef>
              <c:f>'VOI Plots'!$B$43:$B$44</c:f>
              <c:numCache>
                <c:formatCode>#,##0</c:formatCode>
                <c:ptCount val="2"/>
                <c:pt idx="0">
                  <c:v>30222621.311727244</c:v>
                </c:pt>
                <c:pt idx="1">
                  <c:v>30222621.311727244</c:v>
                </c:pt>
              </c:numCache>
            </c:numRef>
          </c:yVal>
          <c:smooth val="1"/>
        </c:ser>
        <c:ser>
          <c:idx val="5"/>
          <c:order val="4"/>
          <c:tx>
            <c:v>TC @ Optimal SS</c:v>
          </c:tx>
          <c:spPr>
            <a:ln w="12700">
              <a:solidFill>
                <a:srgbClr val="FF0000"/>
              </a:solidFill>
              <a:prstDash val="lgDash"/>
            </a:ln>
          </c:spPr>
          <c:marker>
            <c:symbol val="none"/>
          </c:marker>
          <c:xVal>
            <c:numRef>
              <c:f>'VOI Plots'!$A$43:$A$44</c:f>
              <c:numCache>
                <c:formatCode>#,##0</c:formatCode>
                <c:ptCount val="2"/>
                <c:pt idx="0" formatCode="General">
                  <c:v>0</c:v>
                </c:pt>
                <c:pt idx="1">
                  <c:v>1915</c:v>
                </c:pt>
              </c:numCache>
            </c:numRef>
          </c:xVal>
          <c:yVal>
            <c:numRef>
              <c:f>'VOI Plots'!$C$43:$C$44</c:f>
              <c:numCache>
                <c:formatCode>#,##0</c:formatCode>
                <c:ptCount val="2"/>
                <c:pt idx="0">
                  <c:v>6145000</c:v>
                </c:pt>
                <c:pt idx="1">
                  <c:v>6145000</c:v>
                </c:pt>
              </c:numCache>
            </c:numRef>
          </c:yVal>
          <c:smooth val="1"/>
        </c:ser>
        <c:ser>
          <c:idx val="6"/>
          <c:order val="5"/>
          <c:tx>
            <c:v>ENG @ Optimal SS</c:v>
          </c:tx>
          <c:spPr>
            <a:ln w="12700">
              <a:solidFill>
                <a:srgbClr val="000000"/>
              </a:solidFill>
              <a:prstDash val="lgDash"/>
            </a:ln>
          </c:spPr>
          <c:marker>
            <c:symbol val="none"/>
          </c:marker>
          <c:xVal>
            <c:numRef>
              <c:f>'VOI Plots'!$A$43:$A$44</c:f>
              <c:numCache>
                <c:formatCode>#,##0</c:formatCode>
                <c:ptCount val="2"/>
                <c:pt idx="0" formatCode="General">
                  <c:v>0</c:v>
                </c:pt>
                <c:pt idx="1">
                  <c:v>1915</c:v>
                </c:pt>
              </c:numCache>
            </c:numRef>
          </c:xVal>
          <c:yVal>
            <c:numRef>
              <c:f>'VOI Plots'!$D$43:$D$44</c:f>
              <c:numCache>
                <c:formatCode>#,##0</c:formatCode>
                <c:ptCount val="2"/>
                <c:pt idx="0">
                  <c:v>24077621.311727244</c:v>
                </c:pt>
                <c:pt idx="1">
                  <c:v>24077621.311727244</c:v>
                </c:pt>
              </c:numCache>
            </c:numRef>
          </c:yVal>
          <c:smooth val="1"/>
        </c:ser>
        <c:ser>
          <c:idx val="2"/>
          <c:order val="6"/>
          <c:tx>
            <c:v>Optimal Sample Size</c:v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xVal>
            <c:numRef>
              <c:f>'VOI Plots'!$A$44:$A$45</c:f>
              <c:numCache>
                <c:formatCode>#,##0</c:formatCode>
                <c:ptCount val="2"/>
                <c:pt idx="0">
                  <c:v>1915</c:v>
                </c:pt>
                <c:pt idx="1">
                  <c:v>1915</c:v>
                </c:pt>
              </c:numCache>
            </c:numRef>
          </c:xVal>
          <c:yVal>
            <c:numRef>
              <c:f>'VOI Plots'!$B$44:$B$45</c:f>
              <c:numCache>
                <c:formatCode>General</c:formatCode>
                <c:ptCount val="2"/>
                <c:pt idx="0" formatCode="#,##0">
                  <c:v>30222621.311727244</c:v>
                </c:pt>
                <c:pt idx="1">
                  <c:v>0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49404256"/>
        <c:axId val="449403864"/>
      </c:scatterChart>
      <c:valAx>
        <c:axId val="449404256"/>
        <c:scaling>
          <c:orientation val="minMax"/>
          <c:max val="4000"/>
          <c:min val="0"/>
        </c:scaling>
        <c:delete val="0"/>
        <c:axPos val="b"/>
        <c:numFmt formatCode="#,##0" sourceLinked="0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9403864"/>
        <c:crossesAt val="0"/>
        <c:crossBetween val="midCat"/>
        <c:minorUnit val="40.6"/>
      </c:valAx>
      <c:valAx>
        <c:axId val="449403864"/>
        <c:scaling>
          <c:orientation val="minMax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9404256"/>
        <c:crossesAt val="0"/>
        <c:crossBetween val="midCat"/>
        <c:minorUnit val="2002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0139652108703804"/>
          <c:y val="4.3859649122807015E-2"/>
          <c:w val="0.6762477299033276"/>
          <c:h val="0.1513160197080629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4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333" r="0.75000000000000333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0153846153846325"/>
          <c:y val="0.10087765345121377"/>
          <c:w val="0.73076923076923073"/>
          <c:h val="0.7565803287746925"/>
        </c:manualLayout>
      </c:layout>
      <c:scatterChart>
        <c:scatterStyle val="smoothMarker"/>
        <c:varyColors val="0"/>
        <c:ser>
          <c:idx val="3"/>
          <c:order val="0"/>
          <c:tx>
            <c:v>EVSI</c:v>
          </c:tx>
          <c:spPr>
            <a:ln w="25400">
              <a:solidFill>
                <a:schemeClr val="tx1"/>
              </a:solidFill>
              <a:prstDash val="solid"/>
            </a:ln>
          </c:spPr>
          <c:marker>
            <c:symbol val="none"/>
          </c:marker>
          <c:xVal>
            <c:numRef>
              <c:f>'VOI Plots'!$A$52:$A$517</c:f>
              <c:numCache>
                <c:formatCode>General</c:formatCode>
                <c:ptCount val="466"/>
                <c:pt idx="0">
                  <c:v>125</c:v>
                </c:pt>
                <c:pt idx="1">
                  <c:v>135</c:v>
                </c:pt>
                <c:pt idx="2">
                  <c:v>145</c:v>
                </c:pt>
                <c:pt idx="3">
                  <c:v>155</c:v>
                </c:pt>
                <c:pt idx="4">
                  <c:v>165</c:v>
                </c:pt>
                <c:pt idx="5">
                  <c:v>175</c:v>
                </c:pt>
                <c:pt idx="6">
                  <c:v>185</c:v>
                </c:pt>
                <c:pt idx="7">
                  <c:v>195</c:v>
                </c:pt>
                <c:pt idx="8">
                  <c:v>205</c:v>
                </c:pt>
                <c:pt idx="9">
                  <c:v>215</c:v>
                </c:pt>
                <c:pt idx="10">
                  <c:v>225</c:v>
                </c:pt>
                <c:pt idx="11">
                  <c:v>235</c:v>
                </c:pt>
                <c:pt idx="12">
                  <c:v>245</c:v>
                </c:pt>
                <c:pt idx="13">
                  <c:v>255</c:v>
                </c:pt>
                <c:pt idx="14">
                  <c:v>265</c:v>
                </c:pt>
                <c:pt idx="15">
                  <c:v>275</c:v>
                </c:pt>
                <c:pt idx="16">
                  <c:v>285</c:v>
                </c:pt>
                <c:pt idx="17">
                  <c:v>295</c:v>
                </c:pt>
                <c:pt idx="18">
                  <c:v>305</c:v>
                </c:pt>
                <c:pt idx="19">
                  <c:v>315</c:v>
                </c:pt>
                <c:pt idx="20">
                  <c:v>325</c:v>
                </c:pt>
                <c:pt idx="21">
                  <c:v>335</c:v>
                </c:pt>
                <c:pt idx="22">
                  <c:v>345</c:v>
                </c:pt>
                <c:pt idx="23">
                  <c:v>355</c:v>
                </c:pt>
                <c:pt idx="24">
                  <c:v>365</c:v>
                </c:pt>
                <c:pt idx="25">
                  <c:v>375</c:v>
                </c:pt>
                <c:pt idx="26">
                  <c:v>385</c:v>
                </c:pt>
                <c:pt idx="27">
                  <c:v>395</c:v>
                </c:pt>
                <c:pt idx="28">
                  <c:v>405</c:v>
                </c:pt>
                <c:pt idx="29">
                  <c:v>415</c:v>
                </c:pt>
                <c:pt idx="30">
                  <c:v>425</c:v>
                </c:pt>
                <c:pt idx="31">
                  <c:v>435</c:v>
                </c:pt>
                <c:pt idx="32">
                  <c:v>445</c:v>
                </c:pt>
                <c:pt idx="33">
                  <c:v>455</c:v>
                </c:pt>
                <c:pt idx="34">
                  <c:v>465</c:v>
                </c:pt>
                <c:pt idx="35">
                  <c:v>475</c:v>
                </c:pt>
                <c:pt idx="36">
                  <c:v>485</c:v>
                </c:pt>
                <c:pt idx="37">
                  <c:v>495</c:v>
                </c:pt>
                <c:pt idx="38">
                  <c:v>505</c:v>
                </c:pt>
                <c:pt idx="39">
                  <c:v>515</c:v>
                </c:pt>
                <c:pt idx="40">
                  <c:v>525</c:v>
                </c:pt>
                <c:pt idx="41">
                  <c:v>535</c:v>
                </c:pt>
                <c:pt idx="42">
                  <c:v>545</c:v>
                </c:pt>
                <c:pt idx="43">
                  <c:v>555</c:v>
                </c:pt>
                <c:pt idx="44">
                  <c:v>565</c:v>
                </c:pt>
                <c:pt idx="45">
                  <c:v>575</c:v>
                </c:pt>
                <c:pt idx="46">
                  <c:v>585</c:v>
                </c:pt>
                <c:pt idx="47">
                  <c:v>595</c:v>
                </c:pt>
                <c:pt idx="48">
                  <c:v>605</c:v>
                </c:pt>
                <c:pt idx="49">
                  <c:v>615</c:v>
                </c:pt>
                <c:pt idx="50">
                  <c:v>625</c:v>
                </c:pt>
                <c:pt idx="51">
                  <c:v>635</c:v>
                </c:pt>
                <c:pt idx="52">
                  <c:v>645</c:v>
                </c:pt>
                <c:pt idx="53">
                  <c:v>655</c:v>
                </c:pt>
                <c:pt idx="54">
                  <c:v>665</c:v>
                </c:pt>
                <c:pt idx="55">
                  <c:v>675</c:v>
                </c:pt>
                <c:pt idx="56">
                  <c:v>685</c:v>
                </c:pt>
                <c:pt idx="57">
                  <c:v>695</c:v>
                </c:pt>
                <c:pt idx="58">
                  <c:v>705</c:v>
                </c:pt>
                <c:pt idx="59">
                  <c:v>715</c:v>
                </c:pt>
                <c:pt idx="60">
                  <c:v>725</c:v>
                </c:pt>
                <c:pt idx="61">
                  <c:v>735</c:v>
                </c:pt>
                <c:pt idx="62">
                  <c:v>745</c:v>
                </c:pt>
                <c:pt idx="63">
                  <c:v>755</c:v>
                </c:pt>
                <c:pt idx="64">
                  <c:v>765</c:v>
                </c:pt>
                <c:pt idx="65">
                  <c:v>775</c:v>
                </c:pt>
                <c:pt idx="66">
                  <c:v>785</c:v>
                </c:pt>
                <c:pt idx="67">
                  <c:v>795</c:v>
                </c:pt>
                <c:pt idx="68">
                  <c:v>805</c:v>
                </c:pt>
                <c:pt idx="69">
                  <c:v>815</c:v>
                </c:pt>
                <c:pt idx="70">
                  <c:v>825</c:v>
                </c:pt>
                <c:pt idx="71">
                  <c:v>835</c:v>
                </c:pt>
                <c:pt idx="72">
                  <c:v>845</c:v>
                </c:pt>
                <c:pt idx="73">
                  <c:v>855</c:v>
                </c:pt>
                <c:pt idx="74">
                  <c:v>865</c:v>
                </c:pt>
                <c:pt idx="75">
                  <c:v>875</c:v>
                </c:pt>
                <c:pt idx="76">
                  <c:v>885</c:v>
                </c:pt>
                <c:pt idx="77">
                  <c:v>895</c:v>
                </c:pt>
                <c:pt idx="78">
                  <c:v>905</c:v>
                </c:pt>
                <c:pt idx="79">
                  <c:v>915</c:v>
                </c:pt>
                <c:pt idx="80">
                  <c:v>925</c:v>
                </c:pt>
                <c:pt idx="81">
                  <c:v>935</c:v>
                </c:pt>
                <c:pt idx="82">
                  <c:v>945</c:v>
                </c:pt>
                <c:pt idx="83">
                  <c:v>955</c:v>
                </c:pt>
                <c:pt idx="84">
                  <c:v>965</c:v>
                </c:pt>
                <c:pt idx="85">
                  <c:v>975</c:v>
                </c:pt>
                <c:pt idx="86">
                  <c:v>985</c:v>
                </c:pt>
                <c:pt idx="87">
                  <c:v>995</c:v>
                </c:pt>
                <c:pt idx="88">
                  <c:v>1005</c:v>
                </c:pt>
                <c:pt idx="89">
                  <c:v>1015</c:v>
                </c:pt>
                <c:pt idx="90">
                  <c:v>1025</c:v>
                </c:pt>
                <c:pt idx="91">
                  <c:v>1035</c:v>
                </c:pt>
                <c:pt idx="92">
                  <c:v>1045</c:v>
                </c:pt>
                <c:pt idx="93">
                  <c:v>1055</c:v>
                </c:pt>
                <c:pt idx="94">
                  <c:v>1065</c:v>
                </c:pt>
                <c:pt idx="95">
                  <c:v>1075</c:v>
                </c:pt>
                <c:pt idx="96">
                  <c:v>1085</c:v>
                </c:pt>
                <c:pt idx="97">
                  <c:v>1095</c:v>
                </c:pt>
                <c:pt idx="98">
                  <c:v>1105</c:v>
                </c:pt>
                <c:pt idx="99">
                  <c:v>1115</c:v>
                </c:pt>
                <c:pt idx="100">
                  <c:v>1125</c:v>
                </c:pt>
                <c:pt idx="101">
                  <c:v>1135</c:v>
                </c:pt>
                <c:pt idx="102">
                  <c:v>1145</c:v>
                </c:pt>
                <c:pt idx="103">
                  <c:v>1155</c:v>
                </c:pt>
                <c:pt idx="104">
                  <c:v>1165</c:v>
                </c:pt>
                <c:pt idx="105">
                  <c:v>1175</c:v>
                </c:pt>
                <c:pt idx="106">
                  <c:v>1185</c:v>
                </c:pt>
                <c:pt idx="107">
                  <c:v>1195</c:v>
                </c:pt>
                <c:pt idx="108">
                  <c:v>1205</c:v>
                </c:pt>
                <c:pt idx="109">
                  <c:v>1215</c:v>
                </c:pt>
                <c:pt idx="110">
                  <c:v>1225</c:v>
                </c:pt>
                <c:pt idx="111">
                  <c:v>1235</c:v>
                </c:pt>
                <c:pt idx="112">
                  <c:v>1245</c:v>
                </c:pt>
                <c:pt idx="113">
                  <c:v>1255</c:v>
                </c:pt>
                <c:pt idx="114">
                  <c:v>1265</c:v>
                </c:pt>
                <c:pt idx="115">
                  <c:v>1275</c:v>
                </c:pt>
                <c:pt idx="116">
                  <c:v>1285</c:v>
                </c:pt>
                <c:pt idx="117">
                  <c:v>1295</c:v>
                </c:pt>
                <c:pt idx="118">
                  <c:v>1305</c:v>
                </c:pt>
                <c:pt idx="119">
                  <c:v>1315</c:v>
                </c:pt>
                <c:pt idx="120">
                  <c:v>1325</c:v>
                </c:pt>
                <c:pt idx="121">
                  <c:v>1335</c:v>
                </c:pt>
                <c:pt idx="122">
                  <c:v>1345</c:v>
                </c:pt>
                <c:pt idx="123">
                  <c:v>1355</c:v>
                </c:pt>
                <c:pt idx="124">
                  <c:v>1365</c:v>
                </c:pt>
                <c:pt idx="125">
                  <c:v>1375</c:v>
                </c:pt>
                <c:pt idx="126">
                  <c:v>1385</c:v>
                </c:pt>
                <c:pt idx="127">
                  <c:v>1395</c:v>
                </c:pt>
                <c:pt idx="128">
                  <c:v>1405</c:v>
                </c:pt>
                <c:pt idx="129">
                  <c:v>1415</c:v>
                </c:pt>
                <c:pt idx="130">
                  <c:v>1425</c:v>
                </c:pt>
                <c:pt idx="131">
                  <c:v>1435</c:v>
                </c:pt>
                <c:pt idx="132">
                  <c:v>1445</c:v>
                </c:pt>
                <c:pt idx="133">
                  <c:v>1455</c:v>
                </c:pt>
                <c:pt idx="134">
                  <c:v>1465</c:v>
                </c:pt>
                <c:pt idx="135">
                  <c:v>1475</c:v>
                </c:pt>
                <c:pt idx="136">
                  <c:v>1485</c:v>
                </c:pt>
                <c:pt idx="137">
                  <c:v>1495</c:v>
                </c:pt>
                <c:pt idx="138">
                  <c:v>1505</c:v>
                </c:pt>
                <c:pt idx="139">
                  <c:v>1515</c:v>
                </c:pt>
                <c:pt idx="140">
                  <c:v>1525</c:v>
                </c:pt>
                <c:pt idx="141">
                  <c:v>1535</c:v>
                </c:pt>
                <c:pt idx="142">
                  <c:v>1545</c:v>
                </c:pt>
                <c:pt idx="143">
                  <c:v>1555</c:v>
                </c:pt>
                <c:pt idx="144">
                  <c:v>1565</c:v>
                </c:pt>
                <c:pt idx="145">
                  <c:v>1575</c:v>
                </c:pt>
                <c:pt idx="146">
                  <c:v>1585</c:v>
                </c:pt>
                <c:pt idx="147">
                  <c:v>1595</c:v>
                </c:pt>
                <c:pt idx="148">
                  <c:v>1605</c:v>
                </c:pt>
                <c:pt idx="149">
                  <c:v>1615</c:v>
                </c:pt>
                <c:pt idx="150">
                  <c:v>1625</c:v>
                </c:pt>
                <c:pt idx="151">
                  <c:v>1635</c:v>
                </c:pt>
                <c:pt idx="152">
                  <c:v>1645</c:v>
                </c:pt>
                <c:pt idx="153">
                  <c:v>1655</c:v>
                </c:pt>
                <c:pt idx="154">
                  <c:v>1665</c:v>
                </c:pt>
                <c:pt idx="155">
                  <c:v>1675</c:v>
                </c:pt>
                <c:pt idx="156">
                  <c:v>1685</c:v>
                </c:pt>
                <c:pt idx="157">
                  <c:v>1695</c:v>
                </c:pt>
                <c:pt idx="158">
                  <c:v>1705</c:v>
                </c:pt>
                <c:pt idx="159">
                  <c:v>1715</c:v>
                </c:pt>
                <c:pt idx="160">
                  <c:v>1725</c:v>
                </c:pt>
                <c:pt idx="161">
                  <c:v>1735</c:v>
                </c:pt>
                <c:pt idx="162">
                  <c:v>1745</c:v>
                </c:pt>
                <c:pt idx="163">
                  <c:v>1755</c:v>
                </c:pt>
                <c:pt idx="164">
                  <c:v>1765</c:v>
                </c:pt>
                <c:pt idx="165">
                  <c:v>1775</c:v>
                </c:pt>
                <c:pt idx="166">
                  <c:v>1785</c:v>
                </c:pt>
                <c:pt idx="167">
                  <c:v>1795</c:v>
                </c:pt>
                <c:pt idx="168">
                  <c:v>1805</c:v>
                </c:pt>
                <c:pt idx="169">
                  <c:v>1815</c:v>
                </c:pt>
                <c:pt idx="170">
                  <c:v>1825</c:v>
                </c:pt>
                <c:pt idx="171">
                  <c:v>1835</c:v>
                </c:pt>
                <c:pt idx="172">
                  <c:v>1845</c:v>
                </c:pt>
                <c:pt idx="173">
                  <c:v>1855</c:v>
                </c:pt>
                <c:pt idx="174">
                  <c:v>1865</c:v>
                </c:pt>
                <c:pt idx="175">
                  <c:v>1875</c:v>
                </c:pt>
                <c:pt idx="176">
                  <c:v>1885</c:v>
                </c:pt>
                <c:pt idx="177">
                  <c:v>1895</c:v>
                </c:pt>
                <c:pt idx="178">
                  <c:v>1905</c:v>
                </c:pt>
                <c:pt idx="179">
                  <c:v>1915</c:v>
                </c:pt>
                <c:pt idx="180">
                  <c:v>1925</c:v>
                </c:pt>
                <c:pt idx="181">
                  <c:v>1935</c:v>
                </c:pt>
                <c:pt idx="182">
                  <c:v>1945</c:v>
                </c:pt>
                <c:pt idx="183">
                  <c:v>1955</c:v>
                </c:pt>
                <c:pt idx="184">
                  <c:v>1965</c:v>
                </c:pt>
                <c:pt idx="185">
                  <c:v>1975</c:v>
                </c:pt>
                <c:pt idx="186">
                  <c:v>1985</c:v>
                </c:pt>
                <c:pt idx="187">
                  <c:v>1995</c:v>
                </c:pt>
                <c:pt idx="188">
                  <c:v>2005</c:v>
                </c:pt>
                <c:pt idx="189">
                  <c:v>2015</c:v>
                </c:pt>
                <c:pt idx="190">
                  <c:v>2025</c:v>
                </c:pt>
                <c:pt idx="191">
                  <c:v>2035</c:v>
                </c:pt>
                <c:pt idx="192">
                  <c:v>2045</c:v>
                </c:pt>
                <c:pt idx="193">
                  <c:v>2055</c:v>
                </c:pt>
                <c:pt idx="194">
                  <c:v>2065</c:v>
                </c:pt>
                <c:pt idx="195">
                  <c:v>2075</c:v>
                </c:pt>
                <c:pt idx="196">
                  <c:v>2085</c:v>
                </c:pt>
                <c:pt idx="197">
                  <c:v>2095</c:v>
                </c:pt>
                <c:pt idx="198">
                  <c:v>2105</c:v>
                </c:pt>
                <c:pt idx="199">
                  <c:v>2115</c:v>
                </c:pt>
                <c:pt idx="200">
                  <c:v>2125</c:v>
                </c:pt>
                <c:pt idx="201">
                  <c:v>2135</c:v>
                </c:pt>
                <c:pt idx="202">
                  <c:v>2145</c:v>
                </c:pt>
                <c:pt idx="203">
                  <c:v>2155</c:v>
                </c:pt>
                <c:pt idx="204">
                  <c:v>2165</c:v>
                </c:pt>
                <c:pt idx="205">
                  <c:v>2175</c:v>
                </c:pt>
                <c:pt idx="206">
                  <c:v>2185</c:v>
                </c:pt>
                <c:pt idx="207">
                  <c:v>2195</c:v>
                </c:pt>
                <c:pt idx="208">
                  <c:v>2205</c:v>
                </c:pt>
                <c:pt idx="209">
                  <c:v>2215</c:v>
                </c:pt>
                <c:pt idx="210">
                  <c:v>2225</c:v>
                </c:pt>
                <c:pt idx="211">
                  <c:v>2235</c:v>
                </c:pt>
                <c:pt idx="212">
                  <c:v>2245</c:v>
                </c:pt>
                <c:pt idx="213">
                  <c:v>2255</c:v>
                </c:pt>
                <c:pt idx="214">
                  <c:v>2265</c:v>
                </c:pt>
                <c:pt idx="215">
                  <c:v>2275</c:v>
                </c:pt>
                <c:pt idx="216">
                  <c:v>2285</c:v>
                </c:pt>
                <c:pt idx="217">
                  <c:v>2295</c:v>
                </c:pt>
                <c:pt idx="218">
                  <c:v>2305</c:v>
                </c:pt>
                <c:pt idx="219">
                  <c:v>2315</c:v>
                </c:pt>
                <c:pt idx="220">
                  <c:v>2325</c:v>
                </c:pt>
                <c:pt idx="221">
                  <c:v>2335</c:v>
                </c:pt>
                <c:pt idx="222">
                  <c:v>2345</c:v>
                </c:pt>
                <c:pt idx="223">
                  <c:v>2355</c:v>
                </c:pt>
                <c:pt idx="224">
                  <c:v>2365</c:v>
                </c:pt>
                <c:pt idx="225">
                  <c:v>2375</c:v>
                </c:pt>
                <c:pt idx="226">
                  <c:v>2385</c:v>
                </c:pt>
                <c:pt idx="227">
                  <c:v>2395</c:v>
                </c:pt>
                <c:pt idx="228">
                  <c:v>2405</c:v>
                </c:pt>
                <c:pt idx="229">
                  <c:v>2415</c:v>
                </c:pt>
                <c:pt idx="230">
                  <c:v>2425</c:v>
                </c:pt>
                <c:pt idx="231">
                  <c:v>2435</c:v>
                </c:pt>
                <c:pt idx="232">
                  <c:v>2445</c:v>
                </c:pt>
                <c:pt idx="233">
                  <c:v>2455</c:v>
                </c:pt>
                <c:pt idx="234">
                  <c:v>2465</c:v>
                </c:pt>
                <c:pt idx="235">
                  <c:v>2475</c:v>
                </c:pt>
                <c:pt idx="236">
                  <c:v>2485</c:v>
                </c:pt>
                <c:pt idx="237">
                  <c:v>2495</c:v>
                </c:pt>
                <c:pt idx="238">
                  <c:v>2505</c:v>
                </c:pt>
                <c:pt idx="239">
                  <c:v>2515</c:v>
                </c:pt>
                <c:pt idx="240">
                  <c:v>2525</c:v>
                </c:pt>
                <c:pt idx="241">
                  <c:v>2535</c:v>
                </c:pt>
                <c:pt idx="242">
                  <c:v>2545</c:v>
                </c:pt>
                <c:pt idx="243">
                  <c:v>2555</c:v>
                </c:pt>
                <c:pt idx="244">
                  <c:v>2565</c:v>
                </c:pt>
                <c:pt idx="245">
                  <c:v>2575</c:v>
                </c:pt>
                <c:pt idx="246">
                  <c:v>2585</c:v>
                </c:pt>
                <c:pt idx="247">
                  <c:v>2595</c:v>
                </c:pt>
                <c:pt idx="248">
                  <c:v>2605</c:v>
                </c:pt>
                <c:pt idx="249">
                  <c:v>2615</c:v>
                </c:pt>
                <c:pt idx="250">
                  <c:v>2625</c:v>
                </c:pt>
                <c:pt idx="251">
                  <c:v>2635</c:v>
                </c:pt>
                <c:pt idx="252">
                  <c:v>2645</c:v>
                </c:pt>
                <c:pt idx="253">
                  <c:v>2655</c:v>
                </c:pt>
                <c:pt idx="254">
                  <c:v>2665</c:v>
                </c:pt>
                <c:pt idx="255">
                  <c:v>2675</c:v>
                </c:pt>
                <c:pt idx="256">
                  <c:v>2685</c:v>
                </c:pt>
                <c:pt idx="257">
                  <c:v>2695</c:v>
                </c:pt>
                <c:pt idx="258">
                  <c:v>2705</c:v>
                </c:pt>
                <c:pt idx="259">
                  <c:v>2715</c:v>
                </c:pt>
                <c:pt idx="260">
                  <c:v>2725</c:v>
                </c:pt>
                <c:pt idx="261">
                  <c:v>2735</c:v>
                </c:pt>
                <c:pt idx="262">
                  <c:v>2745</c:v>
                </c:pt>
                <c:pt idx="263">
                  <c:v>2755</c:v>
                </c:pt>
                <c:pt idx="264">
                  <c:v>2765</c:v>
                </c:pt>
                <c:pt idx="265">
                  <c:v>2775</c:v>
                </c:pt>
                <c:pt idx="266">
                  <c:v>2785</c:v>
                </c:pt>
                <c:pt idx="267">
                  <c:v>2795</c:v>
                </c:pt>
                <c:pt idx="268">
                  <c:v>2805</c:v>
                </c:pt>
                <c:pt idx="269">
                  <c:v>2815</c:v>
                </c:pt>
                <c:pt idx="270">
                  <c:v>2825</c:v>
                </c:pt>
                <c:pt idx="271">
                  <c:v>2835</c:v>
                </c:pt>
                <c:pt idx="272">
                  <c:v>2845</c:v>
                </c:pt>
                <c:pt idx="273">
                  <c:v>2855</c:v>
                </c:pt>
                <c:pt idx="274">
                  <c:v>2865</c:v>
                </c:pt>
                <c:pt idx="275">
                  <c:v>2875</c:v>
                </c:pt>
                <c:pt idx="276">
                  <c:v>2885</c:v>
                </c:pt>
                <c:pt idx="277">
                  <c:v>2895</c:v>
                </c:pt>
                <c:pt idx="278">
                  <c:v>2905</c:v>
                </c:pt>
                <c:pt idx="279">
                  <c:v>2915</c:v>
                </c:pt>
                <c:pt idx="280">
                  <c:v>2925</c:v>
                </c:pt>
                <c:pt idx="281">
                  <c:v>2935</c:v>
                </c:pt>
                <c:pt idx="282">
                  <c:v>2945</c:v>
                </c:pt>
                <c:pt idx="283">
                  <c:v>2955</c:v>
                </c:pt>
                <c:pt idx="284">
                  <c:v>2965</c:v>
                </c:pt>
                <c:pt idx="285">
                  <c:v>2975</c:v>
                </c:pt>
                <c:pt idx="286">
                  <c:v>2985</c:v>
                </c:pt>
                <c:pt idx="287">
                  <c:v>2995</c:v>
                </c:pt>
                <c:pt idx="288">
                  <c:v>3005</c:v>
                </c:pt>
                <c:pt idx="289">
                  <c:v>3015</c:v>
                </c:pt>
                <c:pt idx="290">
                  <c:v>3025</c:v>
                </c:pt>
                <c:pt idx="291">
                  <c:v>3035</c:v>
                </c:pt>
                <c:pt idx="292">
                  <c:v>3045</c:v>
                </c:pt>
                <c:pt idx="293">
                  <c:v>3055</c:v>
                </c:pt>
                <c:pt idx="294">
                  <c:v>3065</c:v>
                </c:pt>
                <c:pt idx="295">
                  <c:v>3075</c:v>
                </c:pt>
                <c:pt idx="296">
                  <c:v>3085</c:v>
                </c:pt>
                <c:pt idx="297">
                  <c:v>3095</c:v>
                </c:pt>
                <c:pt idx="298">
                  <c:v>3105</c:v>
                </c:pt>
                <c:pt idx="299">
                  <c:v>3115</c:v>
                </c:pt>
                <c:pt idx="300">
                  <c:v>3125</c:v>
                </c:pt>
                <c:pt idx="301">
                  <c:v>3135</c:v>
                </c:pt>
                <c:pt idx="302">
                  <c:v>3145</c:v>
                </c:pt>
                <c:pt idx="303">
                  <c:v>3155</c:v>
                </c:pt>
                <c:pt idx="304">
                  <c:v>3165</c:v>
                </c:pt>
                <c:pt idx="305">
                  <c:v>3175</c:v>
                </c:pt>
                <c:pt idx="306">
                  <c:v>3185</c:v>
                </c:pt>
                <c:pt idx="307">
                  <c:v>3195</c:v>
                </c:pt>
                <c:pt idx="308">
                  <c:v>3205</c:v>
                </c:pt>
                <c:pt idx="309">
                  <c:v>3215</c:v>
                </c:pt>
                <c:pt idx="310">
                  <c:v>3225</c:v>
                </c:pt>
                <c:pt idx="311">
                  <c:v>3235</c:v>
                </c:pt>
                <c:pt idx="312">
                  <c:v>3245</c:v>
                </c:pt>
                <c:pt idx="313">
                  <c:v>3255</c:v>
                </c:pt>
                <c:pt idx="314">
                  <c:v>3265</c:v>
                </c:pt>
                <c:pt idx="315">
                  <c:v>3275</c:v>
                </c:pt>
                <c:pt idx="316">
                  <c:v>3285</c:v>
                </c:pt>
                <c:pt idx="317">
                  <c:v>3295</c:v>
                </c:pt>
                <c:pt idx="318">
                  <c:v>3305</c:v>
                </c:pt>
                <c:pt idx="319">
                  <c:v>3315</c:v>
                </c:pt>
                <c:pt idx="320">
                  <c:v>3325</c:v>
                </c:pt>
                <c:pt idx="321">
                  <c:v>3335</c:v>
                </c:pt>
                <c:pt idx="322">
                  <c:v>3345</c:v>
                </c:pt>
                <c:pt idx="323">
                  <c:v>3355</c:v>
                </c:pt>
                <c:pt idx="324">
                  <c:v>3365</c:v>
                </c:pt>
                <c:pt idx="325">
                  <c:v>3375</c:v>
                </c:pt>
                <c:pt idx="326">
                  <c:v>3385</c:v>
                </c:pt>
                <c:pt idx="327">
                  <c:v>3395</c:v>
                </c:pt>
                <c:pt idx="328">
                  <c:v>3405</c:v>
                </c:pt>
                <c:pt idx="329">
                  <c:v>3415</c:v>
                </c:pt>
                <c:pt idx="330">
                  <c:v>3425</c:v>
                </c:pt>
                <c:pt idx="331">
                  <c:v>3435</c:v>
                </c:pt>
                <c:pt idx="332">
                  <c:v>3445</c:v>
                </c:pt>
                <c:pt idx="333">
                  <c:v>3455</c:v>
                </c:pt>
                <c:pt idx="334">
                  <c:v>3465</c:v>
                </c:pt>
                <c:pt idx="335">
                  <c:v>3475</c:v>
                </c:pt>
                <c:pt idx="336">
                  <c:v>3485</c:v>
                </c:pt>
                <c:pt idx="337">
                  <c:v>3495</c:v>
                </c:pt>
                <c:pt idx="338">
                  <c:v>3505</c:v>
                </c:pt>
                <c:pt idx="339">
                  <c:v>3515</c:v>
                </c:pt>
                <c:pt idx="340">
                  <c:v>3525</c:v>
                </c:pt>
                <c:pt idx="341">
                  <c:v>3535</c:v>
                </c:pt>
                <c:pt idx="342">
                  <c:v>3545</c:v>
                </c:pt>
                <c:pt idx="343">
                  <c:v>3555</c:v>
                </c:pt>
                <c:pt idx="344">
                  <c:v>3565</c:v>
                </c:pt>
                <c:pt idx="345">
                  <c:v>3575</c:v>
                </c:pt>
                <c:pt idx="346">
                  <c:v>3585</c:v>
                </c:pt>
                <c:pt idx="347">
                  <c:v>3595</c:v>
                </c:pt>
                <c:pt idx="348">
                  <c:v>3605</c:v>
                </c:pt>
                <c:pt idx="349">
                  <c:v>3615</c:v>
                </c:pt>
                <c:pt idx="350">
                  <c:v>3625</c:v>
                </c:pt>
                <c:pt idx="351">
                  <c:v>3635</c:v>
                </c:pt>
                <c:pt idx="352">
                  <c:v>3645</c:v>
                </c:pt>
                <c:pt idx="353">
                  <c:v>3655</c:v>
                </c:pt>
                <c:pt idx="354">
                  <c:v>3665</c:v>
                </c:pt>
                <c:pt idx="355">
                  <c:v>3675</c:v>
                </c:pt>
                <c:pt idx="356">
                  <c:v>3685</c:v>
                </c:pt>
                <c:pt idx="357">
                  <c:v>3695</c:v>
                </c:pt>
                <c:pt idx="358">
                  <c:v>3705</c:v>
                </c:pt>
                <c:pt idx="359">
                  <c:v>3715</c:v>
                </c:pt>
                <c:pt idx="360">
                  <c:v>3725</c:v>
                </c:pt>
                <c:pt idx="361">
                  <c:v>3735</c:v>
                </c:pt>
                <c:pt idx="362">
                  <c:v>3745</c:v>
                </c:pt>
                <c:pt idx="363">
                  <c:v>3755</c:v>
                </c:pt>
                <c:pt idx="364">
                  <c:v>3765</c:v>
                </c:pt>
                <c:pt idx="365">
                  <c:v>3775</c:v>
                </c:pt>
                <c:pt idx="366">
                  <c:v>3785</c:v>
                </c:pt>
                <c:pt idx="367">
                  <c:v>3795</c:v>
                </c:pt>
                <c:pt idx="368">
                  <c:v>3805</c:v>
                </c:pt>
                <c:pt idx="369">
                  <c:v>3815</c:v>
                </c:pt>
                <c:pt idx="370">
                  <c:v>3825</c:v>
                </c:pt>
                <c:pt idx="371">
                  <c:v>3835</c:v>
                </c:pt>
                <c:pt idx="372">
                  <c:v>3845</c:v>
                </c:pt>
                <c:pt idx="373">
                  <c:v>3855</c:v>
                </c:pt>
                <c:pt idx="374">
                  <c:v>3865</c:v>
                </c:pt>
                <c:pt idx="375">
                  <c:v>3875</c:v>
                </c:pt>
                <c:pt idx="376">
                  <c:v>3885</c:v>
                </c:pt>
                <c:pt idx="377">
                  <c:v>3895</c:v>
                </c:pt>
                <c:pt idx="378">
                  <c:v>3905</c:v>
                </c:pt>
                <c:pt idx="379">
                  <c:v>3915</c:v>
                </c:pt>
                <c:pt idx="380">
                  <c:v>3925</c:v>
                </c:pt>
                <c:pt idx="381">
                  <c:v>3935</c:v>
                </c:pt>
                <c:pt idx="382">
                  <c:v>3945</c:v>
                </c:pt>
                <c:pt idx="383">
                  <c:v>3955</c:v>
                </c:pt>
                <c:pt idx="384">
                  <c:v>3965</c:v>
                </c:pt>
                <c:pt idx="385">
                  <c:v>3975</c:v>
                </c:pt>
                <c:pt idx="386">
                  <c:v>3985</c:v>
                </c:pt>
                <c:pt idx="387">
                  <c:v>3995</c:v>
                </c:pt>
                <c:pt idx="388">
                  <c:v>4005</c:v>
                </c:pt>
                <c:pt idx="389">
                  <c:v>4015</c:v>
                </c:pt>
                <c:pt idx="390">
                  <c:v>4025</c:v>
                </c:pt>
                <c:pt idx="391">
                  <c:v>4035</c:v>
                </c:pt>
                <c:pt idx="392">
                  <c:v>4045</c:v>
                </c:pt>
                <c:pt idx="393">
                  <c:v>4055</c:v>
                </c:pt>
                <c:pt idx="394">
                  <c:v>4065</c:v>
                </c:pt>
                <c:pt idx="395">
                  <c:v>4075</c:v>
                </c:pt>
                <c:pt idx="396">
                  <c:v>4085</c:v>
                </c:pt>
                <c:pt idx="397">
                  <c:v>4095</c:v>
                </c:pt>
                <c:pt idx="398">
                  <c:v>4105</c:v>
                </c:pt>
                <c:pt idx="399">
                  <c:v>4115</c:v>
                </c:pt>
                <c:pt idx="400">
                  <c:v>4125</c:v>
                </c:pt>
                <c:pt idx="401">
                  <c:v>4135</c:v>
                </c:pt>
                <c:pt idx="402">
                  <c:v>4145</c:v>
                </c:pt>
                <c:pt idx="403">
                  <c:v>4155</c:v>
                </c:pt>
                <c:pt idx="404">
                  <c:v>4165</c:v>
                </c:pt>
                <c:pt idx="405">
                  <c:v>4175</c:v>
                </c:pt>
                <c:pt idx="406">
                  <c:v>4185</c:v>
                </c:pt>
                <c:pt idx="407">
                  <c:v>4195</c:v>
                </c:pt>
                <c:pt idx="408">
                  <c:v>4205</c:v>
                </c:pt>
                <c:pt idx="409">
                  <c:v>4215</c:v>
                </c:pt>
                <c:pt idx="410">
                  <c:v>4225</c:v>
                </c:pt>
                <c:pt idx="411">
                  <c:v>4235</c:v>
                </c:pt>
                <c:pt idx="412">
                  <c:v>4245</c:v>
                </c:pt>
                <c:pt idx="413">
                  <c:v>4255</c:v>
                </c:pt>
                <c:pt idx="414">
                  <c:v>4265</c:v>
                </c:pt>
                <c:pt idx="415">
                  <c:v>4275</c:v>
                </c:pt>
                <c:pt idx="416">
                  <c:v>4285</c:v>
                </c:pt>
                <c:pt idx="417">
                  <c:v>4295</c:v>
                </c:pt>
                <c:pt idx="418">
                  <c:v>4305</c:v>
                </c:pt>
                <c:pt idx="419">
                  <c:v>4315</c:v>
                </c:pt>
                <c:pt idx="420">
                  <c:v>4325</c:v>
                </c:pt>
                <c:pt idx="421">
                  <c:v>4335</c:v>
                </c:pt>
                <c:pt idx="422">
                  <c:v>4345</c:v>
                </c:pt>
                <c:pt idx="423">
                  <c:v>4355</c:v>
                </c:pt>
                <c:pt idx="424">
                  <c:v>4365</c:v>
                </c:pt>
                <c:pt idx="425">
                  <c:v>4375</c:v>
                </c:pt>
                <c:pt idx="426">
                  <c:v>4385</c:v>
                </c:pt>
                <c:pt idx="427">
                  <c:v>4395</c:v>
                </c:pt>
                <c:pt idx="428">
                  <c:v>4405</c:v>
                </c:pt>
                <c:pt idx="429">
                  <c:v>4415</c:v>
                </c:pt>
                <c:pt idx="430">
                  <c:v>4425</c:v>
                </c:pt>
                <c:pt idx="431">
                  <c:v>4435</c:v>
                </c:pt>
                <c:pt idx="432">
                  <c:v>4445</c:v>
                </c:pt>
                <c:pt idx="433">
                  <c:v>4455</c:v>
                </c:pt>
                <c:pt idx="434">
                  <c:v>4465</c:v>
                </c:pt>
                <c:pt idx="435">
                  <c:v>4475</c:v>
                </c:pt>
                <c:pt idx="436">
                  <c:v>4485</c:v>
                </c:pt>
                <c:pt idx="437">
                  <c:v>4495</c:v>
                </c:pt>
                <c:pt idx="438">
                  <c:v>4505</c:v>
                </c:pt>
                <c:pt idx="439">
                  <c:v>4515</c:v>
                </c:pt>
                <c:pt idx="440">
                  <c:v>4525</c:v>
                </c:pt>
                <c:pt idx="441">
                  <c:v>4535</c:v>
                </c:pt>
                <c:pt idx="442">
                  <c:v>4545</c:v>
                </c:pt>
                <c:pt idx="443">
                  <c:v>4555</c:v>
                </c:pt>
                <c:pt idx="444">
                  <c:v>4565</c:v>
                </c:pt>
                <c:pt idx="445">
                  <c:v>4575</c:v>
                </c:pt>
                <c:pt idx="446">
                  <c:v>4585</c:v>
                </c:pt>
                <c:pt idx="447">
                  <c:v>4595</c:v>
                </c:pt>
                <c:pt idx="448">
                  <c:v>4605</c:v>
                </c:pt>
                <c:pt idx="449">
                  <c:v>4615</c:v>
                </c:pt>
                <c:pt idx="450">
                  <c:v>4625</c:v>
                </c:pt>
                <c:pt idx="451">
                  <c:v>4635</c:v>
                </c:pt>
                <c:pt idx="452">
                  <c:v>4645</c:v>
                </c:pt>
                <c:pt idx="453">
                  <c:v>4655</c:v>
                </c:pt>
                <c:pt idx="454">
                  <c:v>4665</c:v>
                </c:pt>
                <c:pt idx="455">
                  <c:v>4675</c:v>
                </c:pt>
                <c:pt idx="456">
                  <c:v>4685</c:v>
                </c:pt>
                <c:pt idx="457">
                  <c:v>4695</c:v>
                </c:pt>
                <c:pt idx="458">
                  <c:v>4705</c:v>
                </c:pt>
                <c:pt idx="459">
                  <c:v>4715</c:v>
                </c:pt>
                <c:pt idx="460">
                  <c:v>4725</c:v>
                </c:pt>
                <c:pt idx="461">
                  <c:v>4735</c:v>
                </c:pt>
                <c:pt idx="462">
                  <c:v>4745</c:v>
                </c:pt>
                <c:pt idx="463">
                  <c:v>4755</c:v>
                </c:pt>
                <c:pt idx="464">
                  <c:v>4765</c:v>
                </c:pt>
                <c:pt idx="465">
                  <c:v>4775</c:v>
                </c:pt>
              </c:numCache>
            </c:numRef>
          </c:xVal>
          <c:yVal>
            <c:numRef>
              <c:f>'VOI Plots'!$J$52:$J$517</c:f>
              <c:numCache>
                <c:formatCode>#,##0</c:formatCode>
                <c:ptCount val="466"/>
                <c:pt idx="0">
                  <c:v>3938513.7781597665</c:v>
                </c:pt>
                <c:pt idx="1">
                  <c:v>4447102.1699484969</c:v>
                </c:pt>
                <c:pt idx="2">
                  <c:v>4965598.3785141744</c:v>
                </c:pt>
                <c:pt idx="3">
                  <c:v>5488395.8359031621</c:v>
                </c:pt>
                <c:pt idx="4">
                  <c:v>6011237.276431798</c:v>
                </c:pt>
                <c:pt idx="5">
                  <c:v>6530900.4445397947</c:v>
                </c:pt>
                <c:pt idx="6">
                  <c:v>7044960.8207426881</c:v>
                </c:pt>
                <c:pt idx="7">
                  <c:v>7551611.170973666</c:v>
                </c:pt>
                <c:pt idx="8">
                  <c:v>8049523.4210185744</c:v>
                </c:pt>
                <c:pt idx="9">
                  <c:v>8537742.313539762</c:v>
                </c:pt>
                <c:pt idx="10">
                  <c:v>9015603.1039439421</c:v>
                </c:pt>
                <c:pt idx="11">
                  <c:v>9482667.558238456</c:v>
                </c:pt>
                <c:pt idx="12">
                  <c:v>9938673.9702938534</c:v>
                </c:pt>
                <c:pt idx="13">
                  <c:v>10383497.979139315</c:v>
                </c:pt>
                <c:pt idx="14">
                  <c:v>10817121.750349967</c:v>
                </c:pt>
                <c:pt idx="15">
                  <c:v>11239609.66703397</c:v>
                </c:pt>
                <c:pt idx="16">
                  <c:v>11651089.110396102</c:v>
                </c:pt>
                <c:pt idx="17">
                  <c:v>12051735.236557951</c:v>
                </c:pt>
                <c:pt idx="18">
                  <c:v>12441758.9034849</c:v>
                </c:pt>
                <c:pt idx="19">
                  <c:v>12821397.08994678</c:v>
                </c:pt>
                <c:pt idx="20">
                  <c:v>13190905.292340284</c:v>
                </c:pt>
                <c:pt idx="21">
                  <c:v>13550551.495881535</c:v>
                </c:pt>
                <c:pt idx="22">
                  <c:v>13900611.402237922</c:v>
                </c:pt>
                <c:pt idx="23">
                  <c:v>14241364.66212007</c:v>
                </c:pt>
                <c:pt idx="24">
                  <c:v>14573091.91320527</c:v>
                </c:pt>
                <c:pt idx="25">
                  <c:v>14896072.4643938</c:v>
                </c:pt>
                <c:pt idx="26">
                  <c:v>15210582.499369567</c:v>
                </c:pt>
                <c:pt idx="27">
                  <c:v>15516893.697688039</c:v>
                </c:pt>
                <c:pt idx="28">
                  <c:v>15815272.191634992</c:v>
                </c:pt>
                <c:pt idx="29">
                  <c:v>16105977.793027697</c:v>
                </c:pt>
                <c:pt idx="30">
                  <c:v>16389263.436842695</c:v>
                </c:pt>
                <c:pt idx="31">
                  <c:v>16665374.798732895</c:v>
                </c:pt>
                <c:pt idx="32">
                  <c:v>16934550.051671367</c:v>
                </c:pt>
                <c:pt idx="33">
                  <c:v>17197019.733537622</c:v>
                </c:pt>
                <c:pt idx="34">
                  <c:v>17453006.702776253</c:v>
                </c:pt>
                <c:pt idx="35">
                  <c:v>17702726.163553521</c:v>
                </c:pt>
                <c:pt idx="36">
                  <c:v>17946385.745323475</c:v>
                </c:pt>
                <c:pt idx="37">
                  <c:v>18184185.624544837</c:v>
                </c:pt>
                <c:pt idx="38">
                  <c:v>18416318.678594314</c:v>
                </c:pt>
                <c:pt idx="39">
                  <c:v>18642970.663799867</c:v>
                </c:pt>
                <c:pt idx="40">
                  <c:v>18864320.411049794</c:v>
                </c:pt>
                <c:pt idx="41">
                  <c:v>19080540.033686649</c:v>
                </c:pt>
                <c:pt idx="42">
                  <c:v>19291795.143418752</c:v>
                </c:pt>
                <c:pt idx="43">
                  <c:v>19498245.070821665</c:v>
                </c:pt>
                <c:pt idx="44">
                  <c:v>19700043.087688051</c:v>
                </c:pt>
                <c:pt idx="45">
                  <c:v>19897336.629046932</c:v>
                </c:pt>
                <c:pt idx="46">
                  <c:v>20090267.513134114</c:v>
                </c:pt>
                <c:pt idx="47">
                  <c:v>20278972.157972682</c:v>
                </c:pt>
                <c:pt idx="48">
                  <c:v>20463581.793531399</c:v>
                </c:pt>
                <c:pt idx="49">
                  <c:v>20644222.668679446</c:v>
                </c:pt>
                <c:pt idx="50">
                  <c:v>20821016.252363082</c:v>
                </c:pt>
                <c:pt idx="51">
                  <c:v>20994079.428596295</c:v>
                </c:pt>
                <c:pt idx="52">
                  <c:v>21163524.684992816</c:v>
                </c:pt>
                <c:pt idx="53">
                  <c:v>21329460.294677384</c:v>
                </c:pt>
                <c:pt idx="54">
                  <c:v>21491990.491501927</c:v>
                </c:pt>
                <c:pt idx="55">
                  <c:v>21651215.638561819</c:v>
                </c:pt>
                <c:pt idx="56">
                  <c:v>21807232.390066303</c:v>
                </c:pt>
                <c:pt idx="57">
                  <c:v>21960133.846656919</c:v>
                </c:pt>
                <c:pt idx="58">
                  <c:v>22110009.704305667</c:v>
                </c:pt>
                <c:pt idx="59">
                  <c:v>22256946.396948159</c:v>
                </c:pt>
                <c:pt idx="60">
                  <c:v>22401027.233027387</c:v>
                </c:pt>
                <c:pt idx="61">
                  <c:v>22542332.526137508</c:v>
                </c:pt>
                <c:pt idx="62">
                  <c:v>22680939.719965611</c:v>
                </c:pt>
                <c:pt idx="63">
                  <c:v>22816923.50773764</c:v>
                </c:pt>
                <c:pt idx="64">
                  <c:v>22950355.946373787</c:v>
                </c:pt>
                <c:pt idx="65">
                  <c:v>23081306.565563306</c:v>
                </c:pt>
                <c:pt idx="66">
                  <c:v>23209842.471964296</c:v>
                </c:pt>
                <c:pt idx="67">
                  <c:v>23336028.448733445</c:v>
                </c:pt>
                <c:pt idx="68">
                  <c:v>23459927.050585005</c:v>
                </c:pt>
                <c:pt idx="69">
                  <c:v>23581598.69457544</c:v>
                </c:pt>
                <c:pt idx="70">
                  <c:v>23701101.746802535</c:v>
                </c:pt>
                <c:pt idx="71">
                  <c:v>23818492.605204128</c:v>
                </c:pt>
                <c:pt idx="72">
                  <c:v>23933825.778633613</c:v>
                </c:pt>
                <c:pt idx="73">
                  <c:v>24047153.962383911</c:v>
                </c:pt>
                <c:pt idx="74">
                  <c:v>24158528.110324286</c:v>
                </c:pt>
                <c:pt idx="75">
                  <c:v>24267997.503808908</c:v>
                </c:pt>
                <c:pt idx="76">
                  <c:v>24375609.817507695</c:v>
                </c:pt>
                <c:pt idx="77">
                  <c:v>24481411.182305895</c:v>
                </c:pt>
                <c:pt idx="78">
                  <c:v>24585446.245409872</c:v>
                </c:pt>
                <c:pt idx="79">
                  <c:v>24687758.227792345</c:v>
                </c:pt>
                <c:pt idx="80">
                  <c:v>24788388.979102995</c:v>
                </c:pt>
                <c:pt idx="81">
                  <c:v>24887379.030165825</c:v>
                </c:pt>
                <c:pt idx="82">
                  <c:v>24984767.64317669</c:v>
                </c:pt>
                <c:pt idx="83">
                  <c:v>25080592.859712124</c:v>
                </c:pt>
                <c:pt idx="84">
                  <c:v>25174891.546652067</c:v>
                </c:pt>
                <c:pt idx="85">
                  <c:v>25267699.440116581</c:v>
                </c:pt>
                <c:pt idx="86">
                  <c:v>25359051.187510397</c:v>
                </c:pt>
                <c:pt idx="87">
                  <c:v>25448980.387764793</c:v>
                </c:pt>
                <c:pt idx="88">
                  <c:v>25537519.629862498</c:v>
                </c:pt>
                <c:pt idx="89">
                  <c:v>25624700.529726151</c:v>
                </c:pt>
                <c:pt idx="90">
                  <c:v>25710553.765547495</c:v>
                </c:pt>
                <c:pt idx="91">
                  <c:v>25795109.111630589</c:v>
                </c:pt>
                <c:pt idx="92">
                  <c:v>25878395.470818363</c:v>
                </c:pt>
                <c:pt idx="93">
                  <c:v>25960440.905568626</c:v>
                </c:pt>
                <c:pt idx="94">
                  <c:v>26041272.667742252</c:v>
                </c:pt>
                <c:pt idx="95">
                  <c:v>26120917.22716378</c:v>
                </c:pt>
                <c:pt idx="96">
                  <c:v>26199400.299009852</c:v>
                </c:pt>
                <c:pt idx="97">
                  <c:v>26276746.870080736</c:v>
                </c:pt>
                <c:pt idx="98">
                  <c:v>26352981.224005152</c:v>
                </c:pt>
                <c:pt idx="99">
                  <c:v>26428126.965427734</c:v>
                </c:pt>
                <c:pt idx="100">
                  <c:v>26502207.04322448</c:v>
                </c:pt>
                <c:pt idx="101">
                  <c:v>26575243.772791319</c:v>
                </c:pt>
                <c:pt idx="102">
                  <c:v>26647258.857446458</c:v>
                </c:pt>
                <c:pt idx="103">
                  <c:v>26718273.408987328</c:v>
                </c:pt>
                <c:pt idx="104">
                  <c:v>26788307.967438523</c:v>
                </c:pt>
                <c:pt idx="105">
                  <c:v>26857382.520028327</c:v>
                </c:pt>
                <c:pt idx="106">
                  <c:v>26925516.519426566</c:v>
                </c:pt>
                <c:pt idx="107">
                  <c:v>26992728.901277319</c:v>
                </c:pt>
                <c:pt idx="108">
                  <c:v>27059038.101056516</c:v>
                </c:pt>
                <c:pt idx="109">
                  <c:v>27124462.070285182</c:v>
                </c:pt>
                <c:pt idx="110">
                  <c:v>27189018.292124733</c:v>
                </c:pt>
                <c:pt idx="111">
                  <c:v>27252723.796382345</c:v>
                </c:pt>
                <c:pt idx="112">
                  <c:v>27315595.173951104</c:v>
                </c:pt>
                <c:pt idx="113">
                  <c:v>27377648.590709638</c:v>
                </c:pt>
                <c:pt idx="114">
                  <c:v>27438899.800903417</c:v>
                </c:pt>
                <c:pt idx="115">
                  <c:v>27499364.160031006</c:v>
                </c:pt>
                <c:pt idx="116">
                  <c:v>27559056.637254875</c:v>
                </c:pt>
                <c:pt idx="117">
                  <c:v>27617991.827357691</c:v>
                </c:pt>
                <c:pt idx="118">
                  <c:v>27676183.962262321</c:v>
                </c:pt>
                <c:pt idx="119">
                  <c:v>27733646.922134612</c:v>
                </c:pt>
                <c:pt idx="120">
                  <c:v>27790394.246085528</c:v>
                </c:pt>
                <c:pt idx="121">
                  <c:v>27846439.142488904</c:v>
                </c:pt>
                <c:pt idx="122">
                  <c:v>27901794.498931821</c:v>
                </c:pt>
                <c:pt idx="123">
                  <c:v>27956472.891811155</c:v>
                </c:pt>
                <c:pt idx="124">
                  <c:v>28010486.595591471</c:v>
                </c:pt>
                <c:pt idx="125">
                  <c:v>28063847.59173796</c:v>
                </c:pt>
                <c:pt idx="126">
                  <c:v>28116567.577337079</c:v>
                </c:pt>
                <c:pt idx="127">
                  <c:v>28168657.973417621</c:v>
                </c:pt>
                <c:pt idx="128">
                  <c:v>28220129.932984289</c:v>
                </c:pt>
                <c:pt idx="129">
                  <c:v>28270994.348774765</c:v>
                </c:pt>
                <c:pt idx="130">
                  <c:v>28321261.86075158</c:v>
                </c:pt>
                <c:pt idx="131">
                  <c:v>28370942.863339104</c:v>
                </c:pt>
                <c:pt idx="132">
                  <c:v>28420047.512415111</c:v>
                </c:pt>
                <c:pt idx="133">
                  <c:v>28468585.732067443</c:v>
                </c:pt>
                <c:pt idx="134">
                  <c:v>28516567.221123569</c:v>
                </c:pt>
                <c:pt idx="135">
                  <c:v>28564001.459463365</c:v>
                </c:pt>
                <c:pt idx="136">
                  <c:v>28610897.714121405</c:v>
                </c:pt>
                <c:pt idx="137">
                  <c:v>28657265.045189235</c:v>
                </c:pt>
                <c:pt idx="138">
                  <c:v>28703112.311522432</c:v>
                </c:pt>
                <c:pt idx="139">
                  <c:v>28748448.176262613</c:v>
                </c:pt>
                <c:pt idx="140">
                  <c:v>28793281.112178873</c:v>
                </c:pt>
                <c:pt idx="141">
                  <c:v>28837619.406837381</c:v>
                </c:pt>
                <c:pt idx="142">
                  <c:v>28881471.167603966</c:v>
                </c:pt>
                <c:pt idx="143">
                  <c:v>28924844.326487128</c:v>
                </c:pt>
                <c:pt idx="144">
                  <c:v>28967746.644826263</c:v>
                </c:pt>
                <c:pt idx="145">
                  <c:v>29010185.717831936</c:v>
                </c:pt>
                <c:pt idx="146">
                  <c:v>29052168.978982061</c:v>
                </c:pt>
                <c:pt idx="147">
                  <c:v>29093703.704281267</c:v>
                </c:pt>
                <c:pt idx="148">
                  <c:v>29134797.016386103</c:v>
                </c:pt>
                <c:pt idx="149">
                  <c:v>29175455.888602763</c:v>
                </c:pt>
                <c:pt idx="150">
                  <c:v>29215687.148761194</c:v>
                </c:pt>
                <c:pt idx="151">
                  <c:v>29255497.4829694</c:v>
                </c:pt>
                <c:pt idx="152">
                  <c:v>29294893.439253338</c:v>
                </c:pt>
                <c:pt idx="153">
                  <c:v>29333881.431085765</c:v>
                </c:pt>
                <c:pt idx="154">
                  <c:v>29372467.740807749</c:v>
                </c:pt>
                <c:pt idx="155">
                  <c:v>29410658.522947129</c:v>
                </c:pt>
                <c:pt idx="156">
                  <c:v>29448459.80743752</c:v>
                </c:pt>
                <c:pt idx="157">
                  <c:v>29485877.502740379</c:v>
                </c:pt>
                <c:pt idx="158">
                  <c:v>29522917.398874912</c:v>
                </c:pt>
                <c:pt idx="159">
                  <c:v>29559585.170357585</c:v>
                </c:pt>
                <c:pt idx="160">
                  <c:v>29595886.379055396</c:v>
                </c:pt>
                <c:pt idx="161">
                  <c:v>29631826.476955526</c:v>
                </c:pt>
                <c:pt idx="162">
                  <c:v>29667410.808853716</c:v>
                </c:pt>
                <c:pt idx="163">
                  <c:v>29702644.614964247</c:v>
                </c:pt>
                <c:pt idx="164">
                  <c:v>29737533.033455487</c:v>
                </c:pt>
                <c:pt idx="165">
                  <c:v>29772081.102911253</c:v>
                </c:pt>
                <c:pt idx="166">
                  <c:v>29806293.764722105</c:v>
                </c:pt>
                <c:pt idx="167">
                  <c:v>29840175.865408406</c:v>
                </c:pt>
                <c:pt idx="168">
                  <c:v>29873732.15887741</c:v>
                </c:pt>
                <c:pt idx="169">
                  <c:v>29906967.308616109</c:v>
                </c:pt>
                <c:pt idx="170">
                  <c:v>29939885.889822952</c:v>
                </c:pt>
                <c:pt idx="171">
                  <c:v>29972492.391479272</c:v>
                </c:pt>
                <c:pt idx="172">
                  <c:v>30004791.21836333</c:v>
                </c:pt>
                <c:pt idx="173">
                  <c:v>30036786.693008024</c:v>
                </c:pt>
                <c:pt idx="174">
                  <c:v>30068483.05760473</c:v>
                </c:pt>
                <c:pt idx="175">
                  <c:v>30099884.475854784</c:v>
                </c:pt>
                <c:pt idx="176">
                  <c:v>30130995.034769882</c:v>
                </c:pt>
                <c:pt idx="177">
                  <c:v>30161818.746423472</c:v>
                </c:pt>
                <c:pt idx="178">
                  <c:v>30192359.549654968</c:v>
                </c:pt>
                <c:pt idx="179">
                  <c:v>30222621.311727244</c:v>
                </c:pt>
                <c:pt idx="180">
                  <c:v>30252607.829939641</c:v>
                </c:pt>
                <c:pt idx="181">
                  <c:v>30282322.833198093</c:v>
                </c:pt>
                <c:pt idx="182">
                  <c:v>30311769.983542826</c:v>
                </c:pt>
                <c:pt idx="183">
                  <c:v>30340952.877635982</c:v>
                </c:pt>
                <c:pt idx="184">
                  <c:v>30369875.048208952</c:v>
                </c:pt>
                <c:pt idx="185">
                  <c:v>30398539.965472713</c:v>
                </c:pt>
                <c:pt idx="186">
                  <c:v>30426951.038490392</c:v>
                </c:pt>
                <c:pt idx="187">
                  <c:v>30455111.616513893</c:v>
                </c:pt>
                <c:pt idx="188">
                  <c:v>30483024.990286171</c:v>
                </c:pt>
                <c:pt idx="189">
                  <c:v>30510694.393309582</c:v>
                </c:pt>
                <c:pt idx="190">
                  <c:v>30538123.003081277</c:v>
                </c:pt>
                <c:pt idx="191">
                  <c:v>30565313.942297172</c:v>
                </c:pt>
                <c:pt idx="192">
                  <c:v>30592270.280024718</c:v>
                </c:pt>
                <c:pt idx="193">
                  <c:v>30618995.032846395</c:v>
                </c:pt>
                <c:pt idx="194">
                  <c:v>30645491.165973227</c:v>
                </c:pt>
                <c:pt idx="195">
                  <c:v>30671761.594331197</c:v>
                </c:pt>
                <c:pt idx="196">
                  <c:v>30697809.183619451</c:v>
                </c:pt>
                <c:pt idx="197">
                  <c:v>30723636.751342583</c:v>
                </c:pt>
                <c:pt idx="198">
                  <c:v>30749247.067816608</c:v>
                </c:pt>
                <c:pt idx="199">
                  <c:v>30774642.857150257</c:v>
                </c:pt>
                <c:pt idx="200">
                  <c:v>30799826.798202064</c:v>
                </c:pt>
                <c:pt idx="201">
                  <c:v>30824801.525513392</c:v>
                </c:pt>
                <c:pt idx="202">
                  <c:v>30849569.630218949</c:v>
                </c:pt>
                <c:pt idx="203">
                  <c:v>30874133.660934631</c:v>
                </c:pt>
                <c:pt idx="204">
                  <c:v>30898496.124624263</c:v>
                </c:pt>
                <c:pt idx="205">
                  <c:v>30922659.487444758</c:v>
                </c:pt>
                <c:pt idx="206">
                  <c:v>30946626.175570991</c:v>
                </c:pt>
                <c:pt idx="207">
                  <c:v>30970398.576000884</c:v>
                </c:pt>
                <c:pt idx="208">
                  <c:v>30993979.037341405</c:v>
                </c:pt>
                <c:pt idx="209">
                  <c:v>31017369.870575029</c:v>
                </c:pt>
                <c:pt idx="210">
                  <c:v>31040573.349808697</c:v>
                </c:pt>
                <c:pt idx="211">
                  <c:v>31063591.713004831</c:v>
                </c:pt>
                <c:pt idx="212">
                  <c:v>31086427.162694603</c:v>
                </c:pt>
                <c:pt idx="213">
                  <c:v>31109081.866675157</c:v>
                </c:pt>
                <c:pt idx="214">
                  <c:v>31131557.958689947</c:v>
                </c:pt>
                <c:pt idx="215">
                  <c:v>31153857.53909339</c:v>
                </c:pt>
                <c:pt idx="216">
                  <c:v>31175982.675499838</c:v>
                </c:pt>
                <c:pt idx="217">
                  <c:v>31197935.403417908</c:v>
                </c:pt>
                <c:pt idx="218">
                  <c:v>31219717.726869833</c:v>
                </c:pt>
                <c:pt idx="219">
                  <c:v>31241331.618996598</c:v>
                </c:pt>
                <c:pt idx="220">
                  <c:v>31262779.022649176</c:v>
                </c:pt>
                <c:pt idx="221">
                  <c:v>31284061.850966886</c:v>
                </c:pt>
                <c:pt idx="222">
                  <c:v>31305181.987941187</c:v>
                </c:pt>
                <c:pt idx="223">
                  <c:v>31326141.288968302</c:v>
                </c:pt>
                <c:pt idx="224">
                  <c:v>31346941.581388272</c:v>
                </c:pt>
                <c:pt idx="225">
                  <c:v>31367584.66501211</c:v>
                </c:pt>
                <c:pt idx="226">
                  <c:v>31388072.312637754</c:v>
                </c:pt>
                <c:pt idx="227">
                  <c:v>31408406.270553421</c:v>
                </c:pt>
                <c:pt idx="228">
                  <c:v>31428588.259030595</c:v>
                </c:pt>
                <c:pt idx="229">
                  <c:v>31448619.972806051</c:v>
                </c:pt>
                <c:pt idx="230">
                  <c:v>31468503.081552416</c:v>
                </c:pt>
                <c:pt idx="231">
                  <c:v>31488239.230339643</c:v>
                </c:pt>
                <c:pt idx="232">
                  <c:v>31507830.040085059</c:v>
                </c:pt>
                <c:pt idx="233">
                  <c:v>31527277.107994694</c:v>
                </c:pt>
                <c:pt idx="234">
                  <c:v>31546582.007993978</c:v>
                </c:pt>
                <c:pt idx="235">
                  <c:v>31565746.291150253</c:v>
                </c:pt>
                <c:pt idx="236">
                  <c:v>31584771.486084808</c:v>
                </c:pt>
                <c:pt idx="237">
                  <c:v>31603659.099377394</c:v>
                </c:pt>
                <c:pt idx="238">
                  <c:v>31622410.615960807</c:v>
                </c:pt>
                <c:pt idx="239">
                  <c:v>31641027.499508131</c:v>
                </c:pt>
                <c:pt idx="240">
                  <c:v>31659511.192810703</c:v>
                </c:pt>
                <c:pt idx="241">
                  <c:v>31677863.118149135</c:v>
                </c:pt>
                <c:pt idx="242">
                  <c:v>31696084.677655257</c:v>
                </c:pt>
                <c:pt idx="243">
                  <c:v>31714177.253667545</c:v>
                </c:pt>
                <c:pt idx="244">
                  <c:v>31732142.209078409</c:v>
                </c:pt>
                <c:pt idx="245">
                  <c:v>31749980.887674525</c:v>
                </c:pt>
                <c:pt idx="246">
                  <c:v>31767694.614469472</c:v>
                </c:pt>
                <c:pt idx="247">
                  <c:v>31785284.696030654</c:v>
                </c:pt>
                <c:pt idx="248">
                  <c:v>31802752.420798033</c:v>
                </c:pt>
                <c:pt idx="249">
                  <c:v>31820099.059397228</c:v>
                </c:pt>
                <c:pt idx="250">
                  <c:v>31837325.864945736</c:v>
                </c:pt>
                <c:pt idx="251">
                  <c:v>31854434.073353115</c:v>
                </c:pt>
                <c:pt idx="252">
                  <c:v>31871424.903614897</c:v>
                </c:pt>
                <c:pt idx="253">
                  <c:v>31888299.558100328</c:v>
                </c:pt>
                <c:pt idx="254">
                  <c:v>31905059.222834643</c:v>
                </c:pt>
                <c:pt idx="255">
                  <c:v>31921705.067775447</c:v>
                </c:pt>
                <c:pt idx="256">
                  <c:v>31938238.247083336</c:v>
                </c:pt>
                <c:pt idx="257">
                  <c:v>31954659.89938727</c:v>
                </c:pt>
                <c:pt idx="258">
                  <c:v>31970971.148044635</c:v>
                </c:pt>
                <c:pt idx="259">
                  <c:v>31987173.101396017</c:v>
                </c:pt>
                <c:pt idx="260">
                  <c:v>32003266.85301511</c:v>
                </c:pt>
                <c:pt idx="261">
                  <c:v>32019253.48195314</c:v>
                </c:pt>
                <c:pt idx="262">
                  <c:v>32035134.052979175</c:v>
                </c:pt>
                <c:pt idx="263">
                  <c:v>32050909.616814949</c:v>
                </c:pt>
                <c:pt idx="264">
                  <c:v>32066581.210365921</c:v>
                </c:pt>
                <c:pt idx="265">
                  <c:v>32082149.85694667</c:v>
                </c:pt>
                <c:pt idx="266">
                  <c:v>32097616.566503257</c:v>
                </c:pt>
                <c:pt idx="267">
                  <c:v>32112982.335829884</c:v>
                </c:pt>
                <c:pt idx="268">
                  <c:v>32128248.148782484</c:v>
                </c:pt>
                <c:pt idx="269">
                  <c:v>32143414.976487413</c:v>
                </c:pt>
                <c:pt idx="270">
                  <c:v>32158483.777546488</c:v>
                </c:pt>
                <c:pt idx="271">
                  <c:v>32173455.498238083</c:v>
                </c:pt>
                <c:pt idx="272">
                  <c:v>32188331.072714098</c:v>
                </c:pt>
                <c:pt idx="273">
                  <c:v>32203111.423193336</c:v>
                </c:pt>
                <c:pt idx="274">
                  <c:v>32217797.460151378</c:v>
                </c:pt>
                <c:pt idx="275">
                  <c:v>32232390.082506694</c:v>
                </c:pt>
                <c:pt idx="276">
                  <c:v>32246890.177802909</c:v>
                </c:pt>
                <c:pt idx="277">
                  <c:v>32261298.622388139</c:v>
                </c:pt>
                <c:pt idx="278">
                  <c:v>32275616.281590909</c:v>
                </c:pt>
                <c:pt idx="279">
                  <c:v>32289844.009892404</c:v>
                </c:pt>
                <c:pt idx="280">
                  <c:v>32303982.651095558</c:v>
                </c:pt>
                <c:pt idx="281">
                  <c:v>32318033.038491428</c:v>
                </c:pt>
                <c:pt idx="282">
                  <c:v>32331995.995022196</c:v>
                </c:pt>
                <c:pt idx="283">
                  <c:v>32345872.333440807</c:v>
                </c:pt>
                <c:pt idx="284">
                  <c:v>32359662.856468536</c:v>
                </c:pt>
                <c:pt idx="285">
                  <c:v>32373368.356948357</c:v>
                </c:pt>
                <c:pt idx="286">
                  <c:v>32386989.617997132</c:v>
                </c:pt>
                <c:pt idx="287">
                  <c:v>32400527.413153354</c:v>
                </c:pt>
                <c:pt idx="288">
                  <c:v>32413982.506523561</c:v>
                </c:pt>
                <c:pt idx="289">
                  <c:v>32427355.652925018</c:v>
                </c:pt>
                <c:pt idx="290">
                  <c:v>32440647.598026719</c:v>
                </c:pt>
                <c:pt idx="291">
                  <c:v>32453859.078487106</c:v>
                </c:pt>
                <c:pt idx="292">
                  <c:v>32466990.822089747</c:v>
                </c:pt>
                <c:pt idx="293">
                  <c:v>32480043.547876563</c:v>
                </c:pt>
                <c:pt idx="294">
                  <c:v>32493017.966278125</c:v>
                </c:pt>
                <c:pt idx="295">
                  <c:v>32505914.779242583</c:v>
                </c:pt>
                <c:pt idx="296">
                  <c:v>32518734.680361275</c:v>
                </c:pt>
                <c:pt idx="297">
                  <c:v>32531478.354993105</c:v>
                </c:pt>
                <c:pt idx="298">
                  <c:v>32544146.480385501</c:v>
                </c:pt>
                <c:pt idx="299">
                  <c:v>32556739.725794725</c:v>
                </c:pt>
                <c:pt idx="300">
                  <c:v>32569258.752602577</c:v>
                </c:pt>
                <c:pt idx="301">
                  <c:v>32581704.214432288</c:v>
                </c:pt>
                <c:pt idx="302">
                  <c:v>32594076.757261422</c:v>
                </c:pt>
                <c:pt idx="303">
                  <c:v>32606377.019533571</c:v>
                </c:pt>
                <c:pt idx="304">
                  <c:v>32618605.632267535</c:v>
                </c:pt>
                <c:pt idx="305">
                  <c:v>32630763.219164997</c:v>
                </c:pt>
                <c:pt idx="306">
                  <c:v>32642850.396715909</c:v>
                </c:pt>
                <c:pt idx="307">
                  <c:v>32654867.774302699</c:v>
                </c:pt>
                <c:pt idx="308">
                  <c:v>32666815.954301964</c:v>
                </c:pt>
                <c:pt idx="309">
                  <c:v>32678695.532184966</c:v>
                </c:pt>
                <c:pt idx="310">
                  <c:v>32690507.09661622</c:v>
                </c:pt>
                <c:pt idx="311">
                  <c:v>32702251.229550168</c:v>
                </c:pt>
                <c:pt idx="312">
                  <c:v>32713928.506326694</c:v>
                </c:pt>
                <c:pt idx="313">
                  <c:v>32725539.495764557</c:v>
                </c:pt>
                <c:pt idx="314">
                  <c:v>32737084.760253571</c:v>
                </c:pt>
                <c:pt idx="315">
                  <c:v>32748564.855844844</c:v>
                </c:pt>
                <c:pt idx="316">
                  <c:v>32759980.332340226</c:v>
                </c:pt>
                <c:pt idx="317">
                  <c:v>32771331.733379241</c:v>
                </c:pt>
                <c:pt idx="318">
                  <c:v>32782619.596525446</c:v>
                </c:pt>
                <c:pt idx="319">
                  <c:v>32793844.453350801</c:v>
                </c:pt>
                <c:pt idx="320">
                  <c:v>32805006.829519108</c:v>
                </c:pt>
                <c:pt idx="321">
                  <c:v>32816107.2448675</c:v>
                </c:pt>
                <c:pt idx="322">
                  <c:v>32827146.213487066</c:v>
                </c:pt>
                <c:pt idx="323">
                  <c:v>32838124.243801821</c:v>
                </c:pt>
                <c:pt idx="324">
                  <c:v>32849041.838646639</c:v>
                </c:pt>
                <c:pt idx="325">
                  <c:v>32859899.495343804</c:v>
                </c:pt>
                <c:pt idx="326">
                  <c:v>32870697.705778025</c:v>
                </c:pt>
                <c:pt idx="327">
                  <c:v>32881436.956470858</c:v>
                </c:pt>
                <c:pt idx="328">
                  <c:v>32892117.728653181</c:v>
                </c:pt>
                <c:pt idx="329">
                  <c:v>32902740.498337124</c:v>
                </c:pt>
                <c:pt idx="330">
                  <c:v>32913305.736386526</c:v>
                </c:pt>
                <c:pt idx="331">
                  <c:v>32923813.908586014</c:v>
                </c:pt>
                <c:pt idx="332">
                  <c:v>32934265.475709729</c:v>
                </c:pt>
                <c:pt idx="333">
                  <c:v>32944660.893588066</c:v>
                </c:pt>
                <c:pt idx="334">
                  <c:v>32955000.613173749</c:v>
                </c:pt>
                <c:pt idx="335">
                  <c:v>32965285.080607288</c:v>
                </c:pt>
                <c:pt idx="336">
                  <c:v>32975514.737280387</c:v>
                </c:pt>
                <c:pt idx="337">
                  <c:v>32985690.019899279</c:v>
                </c:pt>
                <c:pt idx="338">
                  <c:v>32995811.360546485</c:v>
                </c:pt>
                <c:pt idx="339">
                  <c:v>33005879.186742023</c:v>
                </c:pt>
                <c:pt idx="340">
                  <c:v>33015893.921503082</c:v>
                </c:pt>
                <c:pt idx="341">
                  <c:v>33025855.983403474</c:v>
                </c:pt>
                <c:pt idx="342">
                  <c:v>33035765.786631513</c:v>
                </c:pt>
                <c:pt idx="343">
                  <c:v>33045623.741047375</c:v>
                </c:pt>
                <c:pt idx="344">
                  <c:v>33055430.25223951</c:v>
                </c:pt>
                <c:pt idx="345">
                  <c:v>33065185.72157982</c:v>
                </c:pt>
                <c:pt idx="346">
                  <c:v>33074890.546278615</c:v>
                </c:pt>
                <c:pt idx="347">
                  <c:v>33084545.119438134</c:v>
                </c:pt>
                <c:pt idx="348">
                  <c:v>33094149.830105659</c:v>
                </c:pt>
                <c:pt idx="349">
                  <c:v>33103705.063325547</c:v>
                </c:pt>
                <c:pt idx="350">
                  <c:v>33113211.200190276</c:v>
                </c:pt>
                <c:pt idx="351">
                  <c:v>33122668.617891658</c:v>
                </c:pt>
                <c:pt idx="352">
                  <c:v>33132077.689769778</c:v>
                </c:pt>
                <c:pt idx="353">
                  <c:v>33141438.785362449</c:v>
                </c:pt>
                <c:pt idx="354">
                  <c:v>33150752.270453632</c:v>
                </c:pt>
                <c:pt idx="355">
                  <c:v>33160018.507120468</c:v>
                </c:pt>
                <c:pt idx="356">
                  <c:v>33169237.853780404</c:v>
                </c:pt>
                <c:pt idx="357">
                  <c:v>33178410.665237077</c:v>
                </c:pt>
                <c:pt idx="358">
                  <c:v>33187537.292725962</c:v>
                </c:pt>
                <c:pt idx="359">
                  <c:v>33196618.08395898</c:v>
                </c:pt>
                <c:pt idx="360">
                  <c:v>33205653.383168429</c:v>
                </c:pt>
                <c:pt idx="361">
                  <c:v>33214643.531150486</c:v>
                </c:pt>
                <c:pt idx="362">
                  <c:v>33223588.865307905</c:v>
                </c:pt>
                <c:pt idx="363">
                  <c:v>33232489.719692178</c:v>
                </c:pt>
                <c:pt idx="364">
                  <c:v>33241346.425044931</c:v>
                </c:pt>
                <c:pt idx="365">
                  <c:v>33250159.308838941</c:v>
                </c:pt>
                <c:pt idx="366">
                  <c:v>33258928.695318043</c:v>
                </c:pt>
                <c:pt idx="367">
                  <c:v>33267654.905537285</c:v>
                </c:pt>
                <c:pt idx="368">
                  <c:v>33276338.257401563</c:v>
                </c:pt>
                <c:pt idx="369">
                  <c:v>33284979.065704573</c:v>
                </c:pt>
                <c:pt idx="370">
                  <c:v>33293577.642166246</c:v>
                </c:pt>
                <c:pt idx="371">
                  <c:v>33302134.295470662</c:v>
                </c:pt>
                <c:pt idx="372">
                  <c:v>33310649.331302524</c:v>
                </c:pt>
                <c:pt idx="373">
                  <c:v>33319123.052383557</c:v>
                </c:pt>
                <c:pt idx="374">
                  <c:v>33327555.758508589</c:v>
                </c:pt>
                <c:pt idx="375">
                  <c:v>33335947.746580191</c:v>
                </c:pt>
                <c:pt idx="376">
                  <c:v>33344299.310644358</c:v>
                </c:pt>
                <c:pt idx="377">
                  <c:v>33352610.741923694</c:v>
                </c:pt>
                <c:pt idx="378">
                  <c:v>33360882.328852102</c:v>
                </c:pt>
                <c:pt idx="379">
                  <c:v>33369114.357107569</c:v>
                </c:pt>
                <c:pt idx="380">
                  <c:v>33377307.10964511</c:v>
                </c:pt>
                <c:pt idx="381">
                  <c:v>33385460.866729196</c:v>
                </c:pt>
                <c:pt idx="382">
                  <c:v>33393575.905965526</c:v>
                </c:pt>
                <c:pt idx="383">
                  <c:v>33401652.502332479</c:v>
                </c:pt>
                <c:pt idx="384">
                  <c:v>33409690.928212147</c:v>
                </c:pt>
                <c:pt idx="385">
                  <c:v>33417691.453420844</c:v>
                </c:pt>
                <c:pt idx="386">
                  <c:v>33425654.345239311</c:v>
                </c:pt>
                <c:pt idx="387">
                  <c:v>33433579.868442267</c:v>
                </c:pt>
                <c:pt idx="388">
                  <c:v>33441468.285327859</c:v>
                </c:pt>
                <c:pt idx="389">
                  <c:v>33449319.855746459</c:v>
                </c:pt>
                <c:pt idx="390">
                  <c:v>33457134.837128919</c:v>
                </c:pt>
                <c:pt idx="391">
                  <c:v>33464913.484515239</c:v>
                </c:pt>
                <c:pt idx="392">
                  <c:v>33472656.05058153</c:v>
                </c:pt>
                <c:pt idx="393">
                  <c:v>33480362.785667848</c:v>
                </c:pt>
                <c:pt idx="394">
                  <c:v>33488033.937804855</c:v>
                </c:pt>
                <c:pt idx="395">
                  <c:v>33495669.752740424</c:v>
                </c:pt>
                <c:pt idx="396">
                  <c:v>33503270.47396588</c:v>
                </c:pt>
                <c:pt idx="397">
                  <c:v>33510836.342741787</c:v>
                </c:pt>
                <c:pt idx="398">
                  <c:v>33518367.598123394</c:v>
                </c:pt>
                <c:pt idx="399">
                  <c:v>33525864.476985864</c:v>
                </c:pt>
                <c:pt idx="400">
                  <c:v>33533327.2140489</c:v>
                </c:pt>
                <c:pt idx="401">
                  <c:v>33540756.041901328</c:v>
                </c:pt>
                <c:pt idx="402">
                  <c:v>33548151.191025238</c:v>
                </c:pt>
                <c:pt idx="403">
                  <c:v>33555512.889819473</c:v>
                </c:pt>
                <c:pt idx="404">
                  <c:v>33562841.364623547</c:v>
                </c:pt>
                <c:pt idx="405">
                  <c:v>33570136.83974047</c:v>
                </c:pt>
                <c:pt idx="406">
                  <c:v>33577399.537459724</c:v>
                </c:pt>
                <c:pt idx="407">
                  <c:v>33584629.678079687</c:v>
                </c:pt>
                <c:pt idx="408">
                  <c:v>33591827.479929961</c:v>
                </c:pt>
                <c:pt idx="409">
                  <c:v>33598993.159393229</c:v>
                </c:pt>
                <c:pt idx="410">
                  <c:v>33606126.930927172</c:v>
                </c:pt>
                <c:pt idx="411">
                  <c:v>33613229.007085241</c:v>
                </c:pt>
                <c:pt idx="412">
                  <c:v>33620299.598538376</c:v>
                </c:pt>
                <c:pt idx="413">
                  <c:v>33627338.914095305</c:v>
                </c:pt>
                <c:pt idx="414">
                  <c:v>33634347.160723373</c:v>
                </c:pt>
                <c:pt idx="415">
                  <c:v>33641324.543568663</c:v>
                </c:pt>
                <c:pt idx="416">
                  <c:v>33648271.265975878</c:v>
                </c:pt>
                <c:pt idx="417">
                  <c:v>33655187.529508293</c:v>
                </c:pt>
                <c:pt idx="418">
                  <c:v>33662073.533967026</c:v>
                </c:pt>
                <c:pt idx="419">
                  <c:v>33668929.477410272</c:v>
                </c:pt>
                <c:pt idx="420">
                  <c:v>33675755.556172349</c:v>
                </c:pt>
                <c:pt idx="421">
                  <c:v>33682551.964882247</c:v>
                </c:pt>
                <c:pt idx="422">
                  <c:v>33689318.896482296</c:v>
                </c:pt>
                <c:pt idx="423">
                  <c:v>33696056.542246208</c:v>
                </c:pt>
                <c:pt idx="424">
                  <c:v>33702765.091797136</c:v>
                </c:pt>
                <c:pt idx="425">
                  <c:v>33709444.733125515</c:v>
                </c:pt>
                <c:pt idx="426">
                  <c:v>33716095.652606465</c:v>
                </c:pt>
                <c:pt idx="427">
                  <c:v>33722718.035016969</c:v>
                </c:pt>
                <c:pt idx="428">
                  <c:v>33729312.063553423</c:v>
                </c:pt>
                <c:pt idx="429">
                  <c:v>33735877.919848062</c:v>
                </c:pt>
                <c:pt idx="430">
                  <c:v>33742415.783985592</c:v>
                </c:pt>
                <c:pt idx="431">
                  <c:v>33748925.834520079</c:v>
                </c:pt>
                <c:pt idx="432">
                  <c:v>33755408.248490676</c:v>
                </c:pt>
                <c:pt idx="433">
                  <c:v>33761863.201437891</c:v>
                </c:pt>
                <c:pt idx="434">
                  <c:v>33768290.867419295</c:v>
                </c:pt>
                <c:pt idx="435">
                  <c:v>33774691.419025399</c:v>
                </c:pt>
                <c:pt idx="436">
                  <c:v>33781065.027394585</c:v>
                </c:pt>
                <c:pt idx="437">
                  <c:v>33787411.862228908</c:v>
                </c:pt>
                <c:pt idx="438">
                  <c:v>33793732.091808736</c:v>
                </c:pt>
                <c:pt idx="439">
                  <c:v>33800025.883007579</c:v>
                </c:pt>
                <c:pt idx="440">
                  <c:v>33806293.401307099</c:v>
                </c:pt>
                <c:pt idx="441">
                  <c:v>33812534.810811333</c:v>
                </c:pt>
                <c:pt idx="442">
                  <c:v>33818750.274260841</c:v>
                </c:pt>
                <c:pt idx="443">
                  <c:v>33824939.95304735</c:v>
                </c:pt>
                <c:pt idx="444">
                  <c:v>33831104.007227018</c:v>
                </c:pt>
                <c:pt idx="445">
                  <c:v>33837242.595534854</c:v>
                </c:pt>
                <c:pt idx="446">
                  <c:v>33843355.875397801</c:v>
                </c:pt>
                <c:pt idx="447">
                  <c:v>33849444.002948605</c:v>
                </c:pt>
                <c:pt idx="448">
                  <c:v>33855507.133038715</c:v>
                </c:pt>
                <c:pt idx="449">
                  <c:v>33861545.419251628</c:v>
                </c:pt>
                <c:pt idx="450">
                  <c:v>33867559.01391577</c:v>
                </c:pt>
                <c:pt idx="451">
                  <c:v>33873548.068117201</c:v>
                </c:pt>
                <c:pt idx="452">
                  <c:v>33879512.731712453</c:v>
                </c:pt>
                <c:pt idx="453">
                  <c:v>33885453.153340735</c:v>
                </c:pt>
                <c:pt idx="454">
                  <c:v>33891369.480436578</c:v>
                </c:pt>
                <c:pt idx="455">
                  <c:v>33897261.859241679</c:v>
                </c:pt>
                <c:pt idx="456">
                  <c:v>33903130.434817187</c:v>
                </c:pt>
                <c:pt idx="457">
                  <c:v>33908975.351055451</c:v>
                </c:pt>
                <c:pt idx="458">
                  <c:v>33914796.750691868</c:v>
                </c:pt>
                <c:pt idx="459">
                  <c:v>33920594.77531635</c:v>
                </c:pt>
                <c:pt idx="460">
                  <c:v>33926369.565384962</c:v>
                </c:pt>
                <c:pt idx="461">
                  <c:v>33932121.260231055</c:v>
                </c:pt>
                <c:pt idx="462">
                  <c:v>33937849.998076461</c:v>
                </c:pt>
                <c:pt idx="463">
                  <c:v>33943555.916043013</c:v>
                </c:pt>
                <c:pt idx="464">
                  <c:v>33949239.150162555</c:v>
                </c:pt>
                <c:pt idx="465">
                  <c:v>33954899.835388608</c:v>
                </c:pt>
              </c:numCache>
            </c:numRef>
          </c:yVal>
          <c:smooth val="1"/>
        </c:ser>
        <c:ser>
          <c:idx val="0"/>
          <c:order val="1"/>
          <c:tx>
            <c:v>ETC</c:v>
          </c:tx>
          <c:spPr>
            <a:ln w="25400">
              <a:solidFill>
                <a:schemeClr val="tx1"/>
              </a:solidFill>
              <a:prstDash val="solid"/>
            </a:ln>
          </c:spPr>
          <c:marker>
            <c:symbol val="none"/>
          </c:marker>
          <c:xVal>
            <c:numRef>
              <c:f>'VOI Plots'!$A$52:$A$517</c:f>
              <c:numCache>
                <c:formatCode>General</c:formatCode>
                <c:ptCount val="466"/>
                <c:pt idx="0">
                  <c:v>125</c:v>
                </c:pt>
                <c:pt idx="1">
                  <c:v>135</c:v>
                </c:pt>
                <c:pt idx="2">
                  <c:v>145</c:v>
                </c:pt>
                <c:pt idx="3">
                  <c:v>155</c:v>
                </c:pt>
                <c:pt idx="4">
                  <c:v>165</c:v>
                </c:pt>
                <c:pt idx="5">
                  <c:v>175</c:v>
                </c:pt>
                <c:pt idx="6">
                  <c:v>185</c:v>
                </c:pt>
                <c:pt idx="7">
                  <c:v>195</c:v>
                </c:pt>
                <c:pt idx="8">
                  <c:v>205</c:v>
                </c:pt>
                <c:pt idx="9">
                  <c:v>215</c:v>
                </c:pt>
                <c:pt idx="10">
                  <c:v>225</c:v>
                </c:pt>
                <c:pt idx="11">
                  <c:v>235</c:v>
                </c:pt>
                <c:pt idx="12">
                  <c:v>245</c:v>
                </c:pt>
                <c:pt idx="13">
                  <c:v>255</c:v>
                </c:pt>
                <c:pt idx="14">
                  <c:v>265</c:v>
                </c:pt>
                <c:pt idx="15">
                  <c:v>275</c:v>
                </c:pt>
                <c:pt idx="16">
                  <c:v>285</c:v>
                </c:pt>
                <c:pt idx="17">
                  <c:v>295</c:v>
                </c:pt>
                <c:pt idx="18">
                  <c:v>305</c:v>
                </c:pt>
                <c:pt idx="19">
                  <c:v>315</c:v>
                </c:pt>
                <c:pt idx="20">
                  <c:v>325</c:v>
                </c:pt>
                <c:pt idx="21">
                  <c:v>335</c:v>
                </c:pt>
                <c:pt idx="22">
                  <c:v>345</c:v>
                </c:pt>
                <c:pt idx="23">
                  <c:v>355</c:v>
                </c:pt>
                <c:pt idx="24">
                  <c:v>365</c:v>
                </c:pt>
                <c:pt idx="25">
                  <c:v>375</c:v>
                </c:pt>
                <c:pt idx="26">
                  <c:v>385</c:v>
                </c:pt>
                <c:pt idx="27">
                  <c:v>395</c:v>
                </c:pt>
                <c:pt idx="28">
                  <c:v>405</c:v>
                </c:pt>
                <c:pt idx="29">
                  <c:v>415</c:v>
                </c:pt>
                <c:pt idx="30">
                  <c:v>425</c:v>
                </c:pt>
                <c:pt idx="31">
                  <c:v>435</c:v>
                </c:pt>
                <c:pt idx="32">
                  <c:v>445</c:v>
                </c:pt>
                <c:pt idx="33">
                  <c:v>455</c:v>
                </c:pt>
                <c:pt idx="34">
                  <c:v>465</c:v>
                </c:pt>
                <c:pt idx="35">
                  <c:v>475</c:v>
                </c:pt>
                <c:pt idx="36">
                  <c:v>485</c:v>
                </c:pt>
                <c:pt idx="37">
                  <c:v>495</c:v>
                </c:pt>
                <c:pt idx="38">
                  <c:v>505</c:v>
                </c:pt>
                <c:pt idx="39">
                  <c:v>515</c:v>
                </c:pt>
                <c:pt idx="40">
                  <c:v>525</c:v>
                </c:pt>
                <c:pt idx="41">
                  <c:v>535</c:v>
                </c:pt>
                <c:pt idx="42">
                  <c:v>545</c:v>
                </c:pt>
                <c:pt idx="43">
                  <c:v>555</c:v>
                </c:pt>
                <c:pt idx="44">
                  <c:v>565</c:v>
                </c:pt>
                <c:pt idx="45">
                  <c:v>575</c:v>
                </c:pt>
                <c:pt idx="46">
                  <c:v>585</c:v>
                </c:pt>
                <c:pt idx="47">
                  <c:v>595</c:v>
                </c:pt>
                <c:pt idx="48">
                  <c:v>605</c:v>
                </c:pt>
                <c:pt idx="49">
                  <c:v>615</c:v>
                </c:pt>
                <c:pt idx="50">
                  <c:v>625</c:v>
                </c:pt>
                <c:pt idx="51">
                  <c:v>635</c:v>
                </c:pt>
                <c:pt idx="52">
                  <c:v>645</c:v>
                </c:pt>
                <c:pt idx="53">
                  <c:v>655</c:v>
                </c:pt>
                <c:pt idx="54">
                  <c:v>665</c:v>
                </c:pt>
                <c:pt idx="55">
                  <c:v>675</c:v>
                </c:pt>
                <c:pt idx="56">
                  <c:v>685</c:v>
                </c:pt>
                <c:pt idx="57">
                  <c:v>695</c:v>
                </c:pt>
                <c:pt idx="58">
                  <c:v>705</c:v>
                </c:pt>
                <c:pt idx="59">
                  <c:v>715</c:v>
                </c:pt>
                <c:pt idx="60">
                  <c:v>725</c:v>
                </c:pt>
                <c:pt idx="61">
                  <c:v>735</c:v>
                </c:pt>
                <c:pt idx="62">
                  <c:v>745</c:v>
                </c:pt>
                <c:pt idx="63">
                  <c:v>755</c:v>
                </c:pt>
                <c:pt idx="64">
                  <c:v>765</c:v>
                </c:pt>
                <c:pt idx="65">
                  <c:v>775</c:v>
                </c:pt>
                <c:pt idx="66">
                  <c:v>785</c:v>
                </c:pt>
                <c:pt idx="67">
                  <c:v>795</c:v>
                </c:pt>
                <c:pt idx="68">
                  <c:v>805</c:v>
                </c:pt>
                <c:pt idx="69">
                  <c:v>815</c:v>
                </c:pt>
                <c:pt idx="70">
                  <c:v>825</c:v>
                </c:pt>
                <c:pt idx="71">
                  <c:v>835</c:v>
                </c:pt>
                <c:pt idx="72">
                  <c:v>845</c:v>
                </c:pt>
                <c:pt idx="73">
                  <c:v>855</c:v>
                </c:pt>
                <c:pt idx="74">
                  <c:v>865</c:v>
                </c:pt>
                <c:pt idx="75">
                  <c:v>875</c:v>
                </c:pt>
                <c:pt idx="76">
                  <c:v>885</c:v>
                </c:pt>
                <c:pt idx="77">
                  <c:v>895</c:v>
                </c:pt>
                <c:pt idx="78">
                  <c:v>905</c:v>
                </c:pt>
                <c:pt idx="79">
                  <c:v>915</c:v>
                </c:pt>
                <c:pt idx="80">
                  <c:v>925</c:v>
                </c:pt>
                <c:pt idx="81">
                  <c:v>935</c:v>
                </c:pt>
                <c:pt idx="82">
                  <c:v>945</c:v>
                </c:pt>
                <c:pt idx="83">
                  <c:v>955</c:v>
                </c:pt>
                <c:pt idx="84">
                  <c:v>965</c:v>
                </c:pt>
                <c:pt idx="85">
                  <c:v>975</c:v>
                </c:pt>
                <c:pt idx="86">
                  <c:v>985</c:v>
                </c:pt>
                <c:pt idx="87">
                  <c:v>995</c:v>
                </c:pt>
                <c:pt idx="88">
                  <c:v>1005</c:v>
                </c:pt>
                <c:pt idx="89">
                  <c:v>1015</c:v>
                </c:pt>
                <c:pt idx="90">
                  <c:v>1025</c:v>
                </c:pt>
                <c:pt idx="91">
                  <c:v>1035</c:v>
                </c:pt>
                <c:pt idx="92">
                  <c:v>1045</c:v>
                </c:pt>
                <c:pt idx="93">
                  <c:v>1055</c:v>
                </c:pt>
                <c:pt idx="94">
                  <c:v>1065</c:v>
                </c:pt>
                <c:pt idx="95">
                  <c:v>1075</c:v>
                </c:pt>
                <c:pt idx="96">
                  <c:v>1085</c:v>
                </c:pt>
                <c:pt idx="97">
                  <c:v>1095</c:v>
                </c:pt>
                <c:pt idx="98">
                  <c:v>1105</c:v>
                </c:pt>
                <c:pt idx="99">
                  <c:v>1115</c:v>
                </c:pt>
                <c:pt idx="100">
                  <c:v>1125</c:v>
                </c:pt>
                <c:pt idx="101">
                  <c:v>1135</c:v>
                </c:pt>
                <c:pt idx="102">
                  <c:v>1145</c:v>
                </c:pt>
                <c:pt idx="103">
                  <c:v>1155</c:v>
                </c:pt>
                <c:pt idx="104">
                  <c:v>1165</c:v>
                </c:pt>
                <c:pt idx="105">
                  <c:v>1175</c:v>
                </c:pt>
                <c:pt idx="106">
                  <c:v>1185</c:v>
                </c:pt>
                <c:pt idx="107">
                  <c:v>1195</c:v>
                </c:pt>
                <c:pt idx="108">
                  <c:v>1205</c:v>
                </c:pt>
                <c:pt idx="109">
                  <c:v>1215</c:v>
                </c:pt>
                <c:pt idx="110">
                  <c:v>1225</c:v>
                </c:pt>
                <c:pt idx="111">
                  <c:v>1235</c:v>
                </c:pt>
                <c:pt idx="112">
                  <c:v>1245</c:v>
                </c:pt>
                <c:pt idx="113">
                  <c:v>1255</c:v>
                </c:pt>
                <c:pt idx="114">
                  <c:v>1265</c:v>
                </c:pt>
                <c:pt idx="115">
                  <c:v>1275</c:v>
                </c:pt>
                <c:pt idx="116">
                  <c:v>1285</c:v>
                </c:pt>
                <c:pt idx="117">
                  <c:v>1295</c:v>
                </c:pt>
                <c:pt idx="118">
                  <c:v>1305</c:v>
                </c:pt>
                <c:pt idx="119">
                  <c:v>1315</c:v>
                </c:pt>
                <c:pt idx="120">
                  <c:v>1325</c:v>
                </c:pt>
                <c:pt idx="121">
                  <c:v>1335</c:v>
                </c:pt>
                <c:pt idx="122">
                  <c:v>1345</c:v>
                </c:pt>
                <c:pt idx="123">
                  <c:v>1355</c:v>
                </c:pt>
                <c:pt idx="124">
                  <c:v>1365</c:v>
                </c:pt>
                <c:pt idx="125">
                  <c:v>1375</c:v>
                </c:pt>
                <c:pt idx="126">
                  <c:v>1385</c:v>
                </c:pt>
                <c:pt idx="127">
                  <c:v>1395</c:v>
                </c:pt>
                <c:pt idx="128">
                  <c:v>1405</c:v>
                </c:pt>
                <c:pt idx="129">
                  <c:v>1415</c:v>
                </c:pt>
                <c:pt idx="130">
                  <c:v>1425</c:v>
                </c:pt>
                <c:pt idx="131">
                  <c:v>1435</c:v>
                </c:pt>
                <c:pt idx="132">
                  <c:v>1445</c:v>
                </c:pt>
                <c:pt idx="133">
                  <c:v>1455</c:v>
                </c:pt>
                <c:pt idx="134">
                  <c:v>1465</c:v>
                </c:pt>
                <c:pt idx="135">
                  <c:v>1475</c:v>
                </c:pt>
                <c:pt idx="136">
                  <c:v>1485</c:v>
                </c:pt>
                <c:pt idx="137">
                  <c:v>1495</c:v>
                </c:pt>
                <c:pt idx="138">
                  <c:v>1505</c:v>
                </c:pt>
                <c:pt idx="139">
                  <c:v>1515</c:v>
                </c:pt>
                <c:pt idx="140">
                  <c:v>1525</c:v>
                </c:pt>
                <c:pt idx="141">
                  <c:v>1535</c:v>
                </c:pt>
                <c:pt idx="142">
                  <c:v>1545</c:v>
                </c:pt>
                <c:pt idx="143">
                  <c:v>1555</c:v>
                </c:pt>
                <c:pt idx="144">
                  <c:v>1565</c:v>
                </c:pt>
                <c:pt idx="145">
                  <c:v>1575</c:v>
                </c:pt>
                <c:pt idx="146">
                  <c:v>1585</c:v>
                </c:pt>
                <c:pt idx="147">
                  <c:v>1595</c:v>
                </c:pt>
                <c:pt idx="148">
                  <c:v>1605</c:v>
                </c:pt>
                <c:pt idx="149">
                  <c:v>1615</c:v>
                </c:pt>
                <c:pt idx="150">
                  <c:v>1625</c:v>
                </c:pt>
                <c:pt idx="151">
                  <c:v>1635</c:v>
                </c:pt>
                <c:pt idx="152">
                  <c:v>1645</c:v>
                </c:pt>
                <c:pt idx="153">
                  <c:v>1655</c:v>
                </c:pt>
                <c:pt idx="154">
                  <c:v>1665</c:v>
                </c:pt>
                <c:pt idx="155">
                  <c:v>1675</c:v>
                </c:pt>
                <c:pt idx="156">
                  <c:v>1685</c:v>
                </c:pt>
                <c:pt idx="157">
                  <c:v>1695</c:v>
                </c:pt>
                <c:pt idx="158">
                  <c:v>1705</c:v>
                </c:pt>
                <c:pt idx="159">
                  <c:v>1715</c:v>
                </c:pt>
                <c:pt idx="160">
                  <c:v>1725</c:v>
                </c:pt>
                <c:pt idx="161">
                  <c:v>1735</c:v>
                </c:pt>
                <c:pt idx="162">
                  <c:v>1745</c:v>
                </c:pt>
                <c:pt idx="163">
                  <c:v>1755</c:v>
                </c:pt>
                <c:pt idx="164">
                  <c:v>1765</c:v>
                </c:pt>
                <c:pt idx="165">
                  <c:v>1775</c:v>
                </c:pt>
                <c:pt idx="166">
                  <c:v>1785</c:v>
                </c:pt>
                <c:pt idx="167">
                  <c:v>1795</c:v>
                </c:pt>
                <c:pt idx="168">
                  <c:v>1805</c:v>
                </c:pt>
                <c:pt idx="169">
                  <c:v>1815</c:v>
                </c:pt>
                <c:pt idx="170">
                  <c:v>1825</c:v>
                </c:pt>
                <c:pt idx="171">
                  <c:v>1835</c:v>
                </c:pt>
                <c:pt idx="172">
                  <c:v>1845</c:v>
                </c:pt>
                <c:pt idx="173">
                  <c:v>1855</c:v>
                </c:pt>
                <c:pt idx="174">
                  <c:v>1865</c:v>
                </c:pt>
                <c:pt idx="175">
                  <c:v>1875</c:v>
                </c:pt>
                <c:pt idx="176">
                  <c:v>1885</c:v>
                </c:pt>
                <c:pt idx="177">
                  <c:v>1895</c:v>
                </c:pt>
                <c:pt idx="178">
                  <c:v>1905</c:v>
                </c:pt>
                <c:pt idx="179">
                  <c:v>1915</c:v>
                </c:pt>
                <c:pt idx="180">
                  <c:v>1925</c:v>
                </c:pt>
                <c:pt idx="181">
                  <c:v>1935</c:v>
                </c:pt>
                <c:pt idx="182">
                  <c:v>1945</c:v>
                </c:pt>
                <c:pt idx="183">
                  <c:v>1955</c:v>
                </c:pt>
                <c:pt idx="184">
                  <c:v>1965</c:v>
                </c:pt>
                <c:pt idx="185">
                  <c:v>1975</c:v>
                </c:pt>
                <c:pt idx="186">
                  <c:v>1985</c:v>
                </c:pt>
                <c:pt idx="187">
                  <c:v>1995</c:v>
                </c:pt>
                <c:pt idx="188">
                  <c:v>2005</c:v>
                </c:pt>
                <c:pt idx="189">
                  <c:v>2015</c:v>
                </c:pt>
                <c:pt idx="190">
                  <c:v>2025</c:v>
                </c:pt>
                <c:pt idx="191">
                  <c:v>2035</c:v>
                </c:pt>
                <c:pt idx="192">
                  <c:v>2045</c:v>
                </c:pt>
                <c:pt idx="193">
                  <c:v>2055</c:v>
                </c:pt>
                <c:pt idx="194">
                  <c:v>2065</c:v>
                </c:pt>
                <c:pt idx="195">
                  <c:v>2075</c:v>
                </c:pt>
                <c:pt idx="196">
                  <c:v>2085</c:v>
                </c:pt>
                <c:pt idx="197">
                  <c:v>2095</c:v>
                </c:pt>
                <c:pt idx="198">
                  <c:v>2105</c:v>
                </c:pt>
                <c:pt idx="199">
                  <c:v>2115</c:v>
                </c:pt>
                <c:pt idx="200">
                  <c:v>2125</c:v>
                </c:pt>
                <c:pt idx="201">
                  <c:v>2135</c:v>
                </c:pt>
                <c:pt idx="202">
                  <c:v>2145</c:v>
                </c:pt>
                <c:pt idx="203">
                  <c:v>2155</c:v>
                </c:pt>
                <c:pt idx="204">
                  <c:v>2165</c:v>
                </c:pt>
                <c:pt idx="205">
                  <c:v>2175</c:v>
                </c:pt>
                <c:pt idx="206">
                  <c:v>2185</c:v>
                </c:pt>
                <c:pt idx="207">
                  <c:v>2195</c:v>
                </c:pt>
                <c:pt idx="208">
                  <c:v>2205</c:v>
                </c:pt>
                <c:pt idx="209">
                  <c:v>2215</c:v>
                </c:pt>
                <c:pt idx="210">
                  <c:v>2225</c:v>
                </c:pt>
                <c:pt idx="211">
                  <c:v>2235</c:v>
                </c:pt>
                <c:pt idx="212">
                  <c:v>2245</c:v>
                </c:pt>
                <c:pt idx="213">
                  <c:v>2255</c:v>
                </c:pt>
                <c:pt idx="214">
                  <c:v>2265</c:v>
                </c:pt>
                <c:pt idx="215">
                  <c:v>2275</c:v>
                </c:pt>
                <c:pt idx="216">
                  <c:v>2285</c:v>
                </c:pt>
                <c:pt idx="217">
                  <c:v>2295</c:v>
                </c:pt>
                <c:pt idx="218">
                  <c:v>2305</c:v>
                </c:pt>
                <c:pt idx="219">
                  <c:v>2315</c:v>
                </c:pt>
                <c:pt idx="220">
                  <c:v>2325</c:v>
                </c:pt>
                <c:pt idx="221">
                  <c:v>2335</c:v>
                </c:pt>
                <c:pt idx="222">
                  <c:v>2345</c:v>
                </c:pt>
                <c:pt idx="223">
                  <c:v>2355</c:v>
                </c:pt>
                <c:pt idx="224">
                  <c:v>2365</c:v>
                </c:pt>
                <c:pt idx="225">
                  <c:v>2375</c:v>
                </c:pt>
                <c:pt idx="226">
                  <c:v>2385</c:v>
                </c:pt>
                <c:pt idx="227">
                  <c:v>2395</c:v>
                </c:pt>
                <c:pt idx="228">
                  <c:v>2405</c:v>
                </c:pt>
                <c:pt idx="229">
                  <c:v>2415</c:v>
                </c:pt>
                <c:pt idx="230">
                  <c:v>2425</c:v>
                </c:pt>
                <c:pt idx="231">
                  <c:v>2435</c:v>
                </c:pt>
                <c:pt idx="232">
                  <c:v>2445</c:v>
                </c:pt>
                <c:pt idx="233">
                  <c:v>2455</c:v>
                </c:pt>
                <c:pt idx="234">
                  <c:v>2465</c:v>
                </c:pt>
                <c:pt idx="235">
                  <c:v>2475</c:v>
                </c:pt>
                <c:pt idx="236">
                  <c:v>2485</c:v>
                </c:pt>
                <c:pt idx="237">
                  <c:v>2495</c:v>
                </c:pt>
                <c:pt idx="238">
                  <c:v>2505</c:v>
                </c:pt>
                <c:pt idx="239">
                  <c:v>2515</c:v>
                </c:pt>
                <c:pt idx="240">
                  <c:v>2525</c:v>
                </c:pt>
                <c:pt idx="241">
                  <c:v>2535</c:v>
                </c:pt>
                <c:pt idx="242">
                  <c:v>2545</c:v>
                </c:pt>
                <c:pt idx="243">
                  <c:v>2555</c:v>
                </c:pt>
                <c:pt idx="244">
                  <c:v>2565</c:v>
                </c:pt>
                <c:pt idx="245">
                  <c:v>2575</c:v>
                </c:pt>
                <c:pt idx="246">
                  <c:v>2585</c:v>
                </c:pt>
                <c:pt idx="247">
                  <c:v>2595</c:v>
                </c:pt>
                <c:pt idx="248">
                  <c:v>2605</c:v>
                </c:pt>
                <c:pt idx="249">
                  <c:v>2615</c:v>
                </c:pt>
                <c:pt idx="250">
                  <c:v>2625</c:v>
                </c:pt>
                <c:pt idx="251">
                  <c:v>2635</c:v>
                </c:pt>
                <c:pt idx="252">
                  <c:v>2645</c:v>
                </c:pt>
                <c:pt idx="253">
                  <c:v>2655</c:v>
                </c:pt>
                <c:pt idx="254">
                  <c:v>2665</c:v>
                </c:pt>
                <c:pt idx="255">
                  <c:v>2675</c:v>
                </c:pt>
                <c:pt idx="256">
                  <c:v>2685</c:v>
                </c:pt>
                <c:pt idx="257">
                  <c:v>2695</c:v>
                </c:pt>
                <c:pt idx="258">
                  <c:v>2705</c:v>
                </c:pt>
                <c:pt idx="259">
                  <c:v>2715</c:v>
                </c:pt>
                <c:pt idx="260">
                  <c:v>2725</c:v>
                </c:pt>
                <c:pt idx="261">
                  <c:v>2735</c:v>
                </c:pt>
                <c:pt idx="262">
                  <c:v>2745</c:v>
                </c:pt>
                <c:pt idx="263">
                  <c:v>2755</c:v>
                </c:pt>
                <c:pt idx="264">
                  <c:v>2765</c:v>
                </c:pt>
                <c:pt idx="265">
                  <c:v>2775</c:v>
                </c:pt>
                <c:pt idx="266">
                  <c:v>2785</c:v>
                </c:pt>
                <c:pt idx="267">
                  <c:v>2795</c:v>
                </c:pt>
                <c:pt idx="268">
                  <c:v>2805</c:v>
                </c:pt>
                <c:pt idx="269">
                  <c:v>2815</c:v>
                </c:pt>
                <c:pt idx="270">
                  <c:v>2825</c:v>
                </c:pt>
                <c:pt idx="271">
                  <c:v>2835</c:v>
                </c:pt>
                <c:pt idx="272">
                  <c:v>2845</c:v>
                </c:pt>
                <c:pt idx="273">
                  <c:v>2855</c:v>
                </c:pt>
                <c:pt idx="274">
                  <c:v>2865</c:v>
                </c:pt>
                <c:pt idx="275">
                  <c:v>2875</c:v>
                </c:pt>
                <c:pt idx="276">
                  <c:v>2885</c:v>
                </c:pt>
                <c:pt idx="277">
                  <c:v>2895</c:v>
                </c:pt>
                <c:pt idx="278">
                  <c:v>2905</c:v>
                </c:pt>
                <c:pt idx="279">
                  <c:v>2915</c:v>
                </c:pt>
                <c:pt idx="280">
                  <c:v>2925</c:v>
                </c:pt>
                <c:pt idx="281">
                  <c:v>2935</c:v>
                </c:pt>
                <c:pt idx="282">
                  <c:v>2945</c:v>
                </c:pt>
                <c:pt idx="283">
                  <c:v>2955</c:v>
                </c:pt>
                <c:pt idx="284">
                  <c:v>2965</c:v>
                </c:pt>
                <c:pt idx="285">
                  <c:v>2975</c:v>
                </c:pt>
                <c:pt idx="286">
                  <c:v>2985</c:v>
                </c:pt>
                <c:pt idx="287">
                  <c:v>2995</c:v>
                </c:pt>
                <c:pt idx="288">
                  <c:v>3005</c:v>
                </c:pt>
                <c:pt idx="289">
                  <c:v>3015</c:v>
                </c:pt>
                <c:pt idx="290">
                  <c:v>3025</c:v>
                </c:pt>
                <c:pt idx="291">
                  <c:v>3035</c:v>
                </c:pt>
                <c:pt idx="292">
                  <c:v>3045</c:v>
                </c:pt>
                <c:pt idx="293">
                  <c:v>3055</c:v>
                </c:pt>
                <c:pt idx="294">
                  <c:v>3065</c:v>
                </c:pt>
                <c:pt idx="295">
                  <c:v>3075</c:v>
                </c:pt>
                <c:pt idx="296">
                  <c:v>3085</c:v>
                </c:pt>
                <c:pt idx="297">
                  <c:v>3095</c:v>
                </c:pt>
                <c:pt idx="298">
                  <c:v>3105</c:v>
                </c:pt>
                <c:pt idx="299">
                  <c:v>3115</c:v>
                </c:pt>
                <c:pt idx="300">
                  <c:v>3125</c:v>
                </c:pt>
                <c:pt idx="301">
                  <c:v>3135</c:v>
                </c:pt>
                <c:pt idx="302">
                  <c:v>3145</c:v>
                </c:pt>
                <c:pt idx="303">
                  <c:v>3155</c:v>
                </c:pt>
                <c:pt idx="304">
                  <c:v>3165</c:v>
                </c:pt>
                <c:pt idx="305">
                  <c:v>3175</c:v>
                </c:pt>
                <c:pt idx="306">
                  <c:v>3185</c:v>
                </c:pt>
                <c:pt idx="307">
                  <c:v>3195</c:v>
                </c:pt>
                <c:pt idx="308">
                  <c:v>3205</c:v>
                </c:pt>
                <c:pt idx="309">
                  <c:v>3215</c:v>
                </c:pt>
                <c:pt idx="310">
                  <c:v>3225</c:v>
                </c:pt>
                <c:pt idx="311">
                  <c:v>3235</c:v>
                </c:pt>
                <c:pt idx="312">
                  <c:v>3245</c:v>
                </c:pt>
                <c:pt idx="313">
                  <c:v>3255</c:v>
                </c:pt>
                <c:pt idx="314">
                  <c:v>3265</c:v>
                </c:pt>
                <c:pt idx="315">
                  <c:v>3275</c:v>
                </c:pt>
                <c:pt idx="316">
                  <c:v>3285</c:v>
                </c:pt>
                <c:pt idx="317">
                  <c:v>3295</c:v>
                </c:pt>
                <c:pt idx="318">
                  <c:v>3305</c:v>
                </c:pt>
                <c:pt idx="319">
                  <c:v>3315</c:v>
                </c:pt>
                <c:pt idx="320">
                  <c:v>3325</c:v>
                </c:pt>
                <c:pt idx="321">
                  <c:v>3335</c:v>
                </c:pt>
                <c:pt idx="322">
                  <c:v>3345</c:v>
                </c:pt>
                <c:pt idx="323">
                  <c:v>3355</c:v>
                </c:pt>
                <c:pt idx="324">
                  <c:v>3365</c:v>
                </c:pt>
                <c:pt idx="325">
                  <c:v>3375</c:v>
                </c:pt>
                <c:pt idx="326">
                  <c:v>3385</c:v>
                </c:pt>
                <c:pt idx="327">
                  <c:v>3395</c:v>
                </c:pt>
                <c:pt idx="328">
                  <c:v>3405</c:v>
                </c:pt>
                <c:pt idx="329">
                  <c:v>3415</c:v>
                </c:pt>
                <c:pt idx="330">
                  <c:v>3425</c:v>
                </c:pt>
                <c:pt idx="331">
                  <c:v>3435</c:v>
                </c:pt>
                <c:pt idx="332">
                  <c:v>3445</c:v>
                </c:pt>
                <c:pt idx="333">
                  <c:v>3455</c:v>
                </c:pt>
                <c:pt idx="334">
                  <c:v>3465</c:v>
                </c:pt>
                <c:pt idx="335">
                  <c:v>3475</c:v>
                </c:pt>
                <c:pt idx="336">
                  <c:v>3485</c:v>
                </c:pt>
                <c:pt idx="337">
                  <c:v>3495</c:v>
                </c:pt>
                <c:pt idx="338">
                  <c:v>3505</c:v>
                </c:pt>
                <c:pt idx="339">
                  <c:v>3515</c:v>
                </c:pt>
                <c:pt idx="340">
                  <c:v>3525</c:v>
                </c:pt>
                <c:pt idx="341">
                  <c:v>3535</c:v>
                </c:pt>
                <c:pt idx="342">
                  <c:v>3545</c:v>
                </c:pt>
                <c:pt idx="343">
                  <c:v>3555</c:v>
                </c:pt>
                <c:pt idx="344">
                  <c:v>3565</c:v>
                </c:pt>
                <c:pt idx="345">
                  <c:v>3575</c:v>
                </c:pt>
                <c:pt idx="346">
                  <c:v>3585</c:v>
                </c:pt>
                <c:pt idx="347">
                  <c:v>3595</c:v>
                </c:pt>
                <c:pt idx="348">
                  <c:v>3605</c:v>
                </c:pt>
                <c:pt idx="349">
                  <c:v>3615</c:v>
                </c:pt>
                <c:pt idx="350">
                  <c:v>3625</c:v>
                </c:pt>
                <c:pt idx="351">
                  <c:v>3635</c:v>
                </c:pt>
                <c:pt idx="352">
                  <c:v>3645</c:v>
                </c:pt>
                <c:pt idx="353">
                  <c:v>3655</c:v>
                </c:pt>
                <c:pt idx="354">
                  <c:v>3665</c:v>
                </c:pt>
                <c:pt idx="355">
                  <c:v>3675</c:v>
                </c:pt>
                <c:pt idx="356">
                  <c:v>3685</c:v>
                </c:pt>
                <c:pt idx="357">
                  <c:v>3695</c:v>
                </c:pt>
                <c:pt idx="358">
                  <c:v>3705</c:v>
                </c:pt>
                <c:pt idx="359">
                  <c:v>3715</c:v>
                </c:pt>
                <c:pt idx="360">
                  <c:v>3725</c:v>
                </c:pt>
                <c:pt idx="361">
                  <c:v>3735</c:v>
                </c:pt>
                <c:pt idx="362">
                  <c:v>3745</c:v>
                </c:pt>
                <c:pt idx="363">
                  <c:v>3755</c:v>
                </c:pt>
                <c:pt idx="364">
                  <c:v>3765</c:v>
                </c:pt>
                <c:pt idx="365">
                  <c:v>3775</c:v>
                </c:pt>
                <c:pt idx="366">
                  <c:v>3785</c:v>
                </c:pt>
                <c:pt idx="367">
                  <c:v>3795</c:v>
                </c:pt>
                <c:pt idx="368">
                  <c:v>3805</c:v>
                </c:pt>
                <c:pt idx="369">
                  <c:v>3815</c:v>
                </c:pt>
                <c:pt idx="370">
                  <c:v>3825</c:v>
                </c:pt>
                <c:pt idx="371">
                  <c:v>3835</c:v>
                </c:pt>
                <c:pt idx="372">
                  <c:v>3845</c:v>
                </c:pt>
                <c:pt idx="373">
                  <c:v>3855</c:v>
                </c:pt>
                <c:pt idx="374">
                  <c:v>3865</c:v>
                </c:pt>
                <c:pt idx="375">
                  <c:v>3875</c:v>
                </c:pt>
                <c:pt idx="376">
                  <c:v>3885</c:v>
                </c:pt>
                <c:pt idx="377">
                  <c:v>3895</c:v>
                </c:pt>
                <c:pt idx="378">
                  <c:v>3905</c:v>
                </c:pt>
                <c:pt idx="379">
                  <c:v>3915</c:v>
                </c:pt>
                <c:pt idx="380">
                  <c:v>3925</c:v>
                </c:pt>
                <c:pt idx="381">
                  <c:v>3935</c:v>
                </c:pt>
                <c:pt idx="382">
                  <c:v>3945</c:v>
                </c:pt>
                <c:pt idx="383">
                  <c:v>3955</c:v>
                </c:pt>
                <c:pt idx="384">
                  <c:v>3965</c:v>
                </c:pt>
                <c:pt idx="385">
                  <c:v>3975</c:v>
                </c:pt>
                <c:pt idx="386">
                  <c:v>3985</c:v>
                </c:pt>
                <c:pt idx="387">
                  <c:v>3995</c:v>
                </c:pt>
                <c:pt idx="388">
                  <c:v>4005</c:v>
                </c:pt>
                <c:pt idx="389">
                  <c:v>4015</c:v>
                </c:pt>
                <c:pt idx="390">
                  <c:v>4025</c:v>
                </c:pt>
                <c:pt idx="391">
                  <c:v>4035</c:v>
                </c:pt>
                <c:pt idx="392">
                  <c:v>4045</c:v>
                </c:pt>
                <c:pt idx="393">
                  <c:v>4055</c:v>
                </c:pt>
                <c:pt idx="394">
                  <c:v>4065</c:v>
                </c:pt>
                <c:pt idx="395">
                  <c:v>4075</c:v>
                </c:pt>
                <c:pt idx="396">
                  <c:v>4085</c:v>
                </c:pt>
                <c:pt idx="397">
                  <c:v>4095</c:v>
                </c:pt>
                <c:pt idx="398">
                  <c:v>4105</c:v>
                </c:pt>
                <c:pt idx="399">
                  <c:v>4115</c:v>
                </c:pt>
                <c:pt idx="400">
                  <c:v>4125</c:v>
                </c:pt>
                <c:pt idx="401">
                  <c:v>4135</c:v>
                </c:pt>
                <c:pt idx="402">
                  <c:v>4145</c:v>
                </c:pt>
                <c:pt idx="403">
                  <c:v>4155</c:v>
                </c:pt>
                <c:pt idx="404">
                  <c:v>4165</c:v>
                </c:pt>
                <c:pt idx="405">
                  <c:v>4175</c:v>
                </c:pt>
                <c:pt idx="406">
                  <c:v>4185</c:v>
                </c:pt>
                <c:pt idx="407">
                  <c:v>4195</c:v>
                </c:pt>
                <c:pt idx="408">
                  <c:v>4205</c:v>
                </c:pt>
                <c:pt idx="409">
                  <c:v>4215</c:v>
                </c:pt>
                <c:pt idx="410">
                  <c:v>4225</c:v>
                </c:pt>
                <c:pt idx="411">
                  <c:v>4235</c:v>
                </c:pt>
                <c:pt idx="412">
                  <c:v>4245</c:v>
                </c:pt>
                <c:pt idx="413">
                  <c:v>4255</c:v>
                </c:pt>
                <c:pt idx="414">
                  <c:v>4265</c:v>
                </c:pt>
                <c:pt idx="415">
                  <c:v>4275</c:v>
                </c:pt>
                <c:pt idx="416">
                  <c:v>4285</c:v>
                </c:pt>
                <c:pt idx="417">
                  <c:v>4295</c:v>
                </c:pt>
                <c:pt idx="418">
                  <c:v>4305</c:v>
                </c:pt>
                <c:pt idx="419">
                  <c:v>4315</c:v>
                </c:pt>
                <c:pt idx="420">
                  <c:v>4325</c:v>
                </c:pt>
                <c:pt idx="421">
                  <c:v>4335</c:v>
                </c:pt>
                <c:pt idx="422">
                  <c:v>4345</c:v>
                </c:pt>
                <c:pt idx="423">
                  <c:v>4355</c:v>
                </c:pt>
                <c:pt idx="424">
                  <c:v>4365</c:v>
                </c:pt>
                <c:pt idx="425">
                  <c:v>4375</c:v>
                </c:pt>
                <c:pt idx="426">
                  <c:v>4385</c:v>
                </c:pt>
                <c:pt idx="427">
                  <c:v>4395</c:v>
                </c:pt>
                <c:pt idx="428">
                  <c:v>4405</c:v>
                </c:pt>
                <c:pt idx="429">
                  <c:v>4415</c:v>
                </c:pt>
                <c:pt idx="430">
                  <c:v>4425</c:v>
                </c:pt>
                <c:pt idx="431">
                  <c:v>4435</c:v>
                </c:pt>
                <c:pt idx="432">
                  <c:v>4445</c:v>
                </c:pt>
                <c:pt idx="433">
                  <c:v>4455</c:v>
                </c:pt>
                <c:pt idx="434">
                  <c:v>4465</c:v>
                </c:pt>
                <c:pt idx="435">
                  <c:v>4475</c:v>
                </c:pt>
                <c:pt idx="436">
                  <c:v>4485</c:v>
                </c:pt>
                <c:pt idx="437">
                  <c:v>4495</c:v>
                </c:pt>
                <c:pt idx="438">
                  <c:v>4505</c:v>
                </c:pt>
                <c:pt idx="439">
                  <c:v>4515</c:v>
                </c:pt>
                <c:pt idx="440">
                  <c:v>4525</c:v>
                </c:pt>
                <c:pt idx="441">
                  <c:v>4535</c:v>
                </c:pt>
                <c:pt idx="442">
                  <c:v>4545</c:v>
                </c:pt>
                <c:pt idx="443">
                  <c:v>4555</c:v>
                </c:pt>
                <c:pt idx="444">
                  <c:v>4565</c:v>
                </c:pt>
                <c:pt idx="445">
                  <c:v>4575</c:v>
                </c:pt>
                <c:pt idx="446">
                  <c:v>4585</c:v>
                </c:pt>
                <c:pt idx="447">
                  <c:v>4595</c:v>
                </c:pt>
                <c:pt idx="448">
                  <c:v>4605</c:v>
                </c:pt>
                <c:pt idx="449">
                  <c:v>4615</c:v>
                </c:pt>
                <c:pt idx="450">
                  <c:v>4625</c:v>
                </c:pt>
                <c:pt idx="451">
                  <c:v>4635</c:v>
                </c:pt>
                <c:pt idx="452">
                  <c:v>4645</c:v>
                </c:pt>
                <c:pt idx="453">
                  <c:v>4655</c:v>
                </c:pt>
                <c:pt idx="454">
                  <c:v>4665</c:v>
                </c:pt>
                <c:pt idx="455">
                  <c:v>4675</c:v>
                </c:pt>
                <c:pt idx="456">
                  <c:v>4685</c:v>
                </c:pt>
                <c:pt idx="457">
                  <c:v>4695</c:v>
                </c:pt>
                <c:pt idx="458">
                  <c:v>4705</c:v>
                </c:pt>
                <c:pt idx="459">
                  <c:v>4715</c:v>
                </c:pt>
                <c:pt idx="460">
                  <c:v>4725</c:v>
                </c:pt>
                <c:pt idx="461">
                  <c:v>4735</c:v>
                </c:pt>
                <c:pt idx="462">
                  <c:v>4745</c:v>
                </c:pt>
                <c:pt idx="463">
                  <c:v>4755</c:v>
                </c:pt>
                <c:pt idx="464">
                  <c:v>4765</c:v>
                </c:pt>
                <c:pt idx="465">
                  <c:v>4775</c:v>
                </c:pt>
              </c:numCache>
            </c:numRef>
          </c:xVal>
          <c:yVal>
            <c:numRef>
              <c:f>'VOI Plots'!$K$52:$K$517</c:f>
              <c:numCache>
                <c:formatCode>#,##0</c:formatCode>
                <c:ptCount val="466"/>
                <c:pt idx="0">
                  <c:v>775000</c:v>
                </c:pt>
                <c:pt idx="1">
                  <c:v>805000</c:v>
                </c:pt>
                <c:pt idx="2">
                  <c:v>835000</c:v>
                </c:pt>
                <c:pt idx="3">
                  <c:v>865000</c:v>
                </c:pt>
                <c:pt idx="4">
                  <c:v>895000</c:v>
                </c:pt>
                <c:pt idx="5">
                  <c:v>925000</c:v>
                </c:pt>
                <c:pt idx="6">
                  <c:v>955000</c:v>
                </c:pt>
                <c:pt idx="7">
                  <c:v>985000</c:v>
                </c:pt>
                <c:pt idx="8">
                  <c:v>1015000</c:v>
                </c:pt>
                <c:pt idx="9">
                  <c:v>1045000</c:v>
                </c:pt>
                <c:pt idx="10">
                  <c:v>1075000</c:v>
                </c:pt>
                <c:pt idx="11">
                  <c:v>1105000</c:v>
                </c:pt>
                <c:pt idx="12">
                  <c:v>1135000</c:v>
                </c:pt>
                <c:pt idx="13">
                  <c:v>1165000</c:v>
                </c:pt>
                <c:pt idx="14">
                  <c:v>1195000</c:v>
                </c:pt>
                <c:pt idx="15">
                  <c:v>1225000</c:v>
                </c:pt>
                <c:pt idx="16">
                  <c:v>1255000</c:v>
                </c:pt>
                <c:pt idx="17">
                  <c:v>1285000</c:v>
                </c:pt>
                <c:pt idx="18">
                  <c:v>1315000</c:v>
                </c:pt>
                <c:pt idx="19">
                  <c:v>1345000</c:v>
                </c:pt>
                <c:pt idx="20">
                  <c:v>1375000</c:v>
                </c:pt>
                <c:pt idx="21">
                  <c:v>1405000</c:v>
                </c:pt>
                <c:pt idx="22">
                  <c:v>1435000</c:v>
                </c:pt>
                <c:pt idx="23">
                  <c:v>1465000</c:v>
                </c:pt>
                <c:pt idx="24">
                  <c:v>1495000</c:v>
                </c:pt>
                <c:pt idx="25">
                  <c:v>1525000</c:v>
                </c:pt>
                <c:pt idx="26">
                  <c:v>1555000</c:v>
                </c:pt>
                <c:pt idx="27">
                  <c:v>1585000</c:v>
                </c:pt>
                <c:pt idx="28">
                  <c:v>1615000</c:v>
                </c:pt>
                <c:pt idx="29">
                  <c:v>1645000</c:v>
                </c:pt>
                <c:pt idx="30">
                  <c:v>1675000</c:v>
                </c:pt>
                <c:pt idx="31">
                  <c:v>1705000</c:v>
                </c:pt>
                <c:pt idx="32">
                  <c:v>1735000</c:v>
                </c:pt>
                <c:pt idx="33">
                  <c:v>1765000</c:v>
                </c:pt>
                <c:pt idx="34">
                  <c:v>1795000</c:v>
                </c:pt>
                <c:pt idx="35">
                  <c:v>1825000</c:v>
                </c:pt>
                <c:pt idx="36">
                  <c:v>1855000</c:v>
                </c:pt>
                <c:pt idx="37">
                  <c:v>1885000</c:v>
                </c:pt>
                <c:pt idx="38">
                  <c:v>1915000</c:v>
                </c:pt>
                <c:pt idx="39">
                  <c:v>1945000</c:v>
                </c:pt>
                <c:pt idx="40">
                  <c:v>1975000</c:v>
                </c:pt>
                <c:pt idx="41">
                  <c:v>2005000</c:v>
                </c:pt>
                <c:pt idx="42">
                  <c:v>2035000</c:v>
                </c:pt>
                <c:pt idx="43">
                  <c:v>2065000</c:v>
                </c:pt>
                <c:pt idx="44">
                  <c:v>2095000</c:v>
                </c:pt>
                <c:pt idx="45">
                  <c:v>2125000</c:v>
                </c:pt>
                <c:pt idx="46">
                  <c:v>2155000</c:v>
                </c:pt>
                <c:pt idx="47">
                  <c:v>2185000</c:v>
                </c:pt>
                <c:pt idx="48">
                  <c:v>2215000</c:v>
                </c:pt>
                <c:pt idx="49">
                  <c:v>2245000</c:v>
                </c:pt>
                <c:pt idx="50">
                  <c:v>2275000</c:v>
                </c:pt>
                <c:pt idx="51">
                  <c:v>2305000</c:v>
                </c:pt>
                <c:pt idx="52">
                  <c:v>2335000</c:v>
                </c:pt>
                <c:pt idx="53">
                  <c:v>2365000</c:v>
                </c:pt>
                <c:pt idx="54">
                  <c:v>2395000</c:v>
                </c:pt>
                <c:pt idx="55">
                  <c:v>2425000</c:v>
                </c:pt>
                <c:pt idx="56">
                  <c:v>2455000</c:v>
                </c:pt>
                <c:pt idx="57">
                  <c:v>2485000</c:v>
                </c:pt>
                <c:pt idx="58">
                  <c:v>2515000</c:v>
                </c:pt>
                <c:pt idx="59">
                  <c:v>2545000</c:v>
                </c:pt>
                <c:pt idx="60">
                  <c:v>2575000</c:v>
                </c:pt>
                <c:pt idx="61">
                  <c:v>2605000</c:v>
                </c:pt>
                <c:pt idx="62">
                  <c:v>2635000</c:v>
                </c:pt>
                <c:pt idx="63">
                  <c:v>2665000</c:v>
                </c:pt>
                <c:pt idx="64">
                  <c:v>2695000</c:v>
                </c:pt>
                <c:pt idx="65">
                  <c:v>2725000</c:v>
                </c:pt>
                <c:pt idx="66">
                  <c:v>2755000</c:v>
                </c:pt>
                <c:pt idx="67">
                  <c:v>2785000</c:v>
                </c:pt>
                <c:pt idx="68">
                  <c:v>2815000</c:v>
                </c:pt>
                <c:pt idx="69">
                  <c:v>2845000</c:v>
                </c:pt>
                <c:pt idx="70">
                  <c:v>2875000</c:v>
                </c:pt>
                <c:pt idx="71">
                  <c:v>2905000</c:v>
                </c:pt>
                <c:pt idx="72">
                  <c:v>2935000</c:v>
                </c:pt>
                <c:pt idx="73">
                  <c:v>2965000</c:v>
                </c:pt>
                <c:pt idx="74">
                  <c:v>2995000</c:v>
                </c:pt>
                <c:pt idx="75">
                  <c:v>3025000</c:v>
                </c:pt>
                <c:pt idx="76">
                  <c:v>3055000</c:v>
                </c:pt>
                <c:pt idx="77">
                  <c:v>3085000</c:v>
                </c:pt>
                <c:pt idx="78">
                  <c:v>3115000</c:v>
                </c:pt>
                <c:pt idx="79">
                  <c:v>3145000</c:v>
                </c:pt>
                <c:pt idx="80">
                  <c:v>3175000</c:v>
                </c:pt>
                <c:pt idx="81">
                  <c:v>3205000</c:v>
                </c:pt>
                <c:pt idx="82">
                  <c:v>3235000</c:v>
                </c:pt>
                <c:pt idx="83">
                  <c:v>3265000</c:v>
                </c:pt>
                <c:pt idx="84">
                  <c:v>3295000</c:v>
                </c:pt>
                <c:pt idx="85">
                  <c:v>3325000</c:v>
                </c:pt>
                <c:pt idx="86">
                  <c:v>3355000</c:v>
                </c:pt>
                <c:pt idx="87">
                  <c:v>3385000</c:v>
                </c:pt>
                <c:pt idx="88">
                  <c:v>3415000</c:v>
                </c:pt>
                <c:pt idx="89">
                  <c:v>3445000</c:v>
                </c:pt>
                <c:pt idx="90">
                  <c:v>3475000</c:v>
                </c:pt>
                <c:pt idx="91">
                  <c:v>3505000</c:v>
                </c:pt>
                <c:pt idx="92">
                  <c:v>3535000</c:v>
                </c:pt>
                <c:pt idx="93">
                  <c:v>3565000</c:v>
                </c:pt>
                <c:pt idx="94">
                  <c:v>3595000</c:v>
                </c:pt>
                <c:pt idx="95">
                  <c:v>3625000</c:v>
                </c:pt>
                <c:pt idx="96">
                  <c:v>3655000</c:v>
                </c:pt>
                <c:pt idx="97">
                  <c:v>3685000</c:v>
                </c:pt>
                <c:pt idx="98">
                  <c:v>3715000</c:v>
                </c:pt>
                <c:pt idx="99">
                  <c:v>3745000</c:v>
                </c:pt>
                <c:pt idx="100">
                  <c:v>3775000</c:v>
                </c:pt>
                <c:pt idx="101">
                  <c:v>3805000</c:v>
                </c:pt>
                <c:pt idx="102">
                  <c:v>3835000</c:v>
                </c:pt>
                <c:pt idx="103">
                  <c:v>3865000</c:v>
                </c:pt>
                <c:pt idx="104">
                  <c:v>3895000</c:v>
                </c:pt>
                <c:pt idx="105">
                  <c:v>3925000</c:v>
                </c:pt>
                <c:pt idx="106">
                  <c:v>3955000</c:v>
                </c:pt>
                <c:pt idx="107">
                  <c:v>3985000</c:v>
                </c:pt>
                <c:pt idx="108">
                  <c:v>4015000</c:v>
                </c:pt>
                <c:pt idx="109">
                  <c:v>4045000</c:v>
                </c:pt>
                <c:pt idx="110">
                  <c:v>4075000</c:v>
                </c:pt>
                <c:pt idx="111">
                  <c:v>4105000</c:v>
                </c:pt>
                <c:pt idx="112">
                  <c:v>4135000</c:v>
                </c:pt>
                <c:pt idx="113">
                  <c:v>4165000</c:v>
                </c:pt>
                <c:pt idx="114">
                  <c:v>4195000</c:v>
                </c:pt>
                <c:pt idx="115">
                  <c:v>4225000</c:v>
                </c:pt>
                <c:pt idx="116">
                  <c:v>4255000</c:v>
                </c:pt>
                <c:pt idx="117">
                  <c:v>4285000</c:v>
                </c:pt>
                <c:pt idx="118">
                  <c:v>4315000</c:v>
                </c:pt>
                <c:pt idx="119">
                  <c:v>4345000</c:v>
                </c:pt>
                <c:pt idx="120">
                  <c:v>4375000</c:v>
                </c:pt>
                <c:pt idx="121">
                  <c:v>4405000</c:v>
                </c:pt>
                <c:pt idx="122">
                  <c:v>4435000</c:v>
                </c:pt>
                <c:pt idx="123">
                  <c:v>4465000</c:v>
                </c:pt>
                <c:pt idx="124">
                  <c:v>4495000</c:v>
                </c:pt>
                <c:pt idx="125">
                  <c:v>4525000</c:v>
                </c:pt>
                <c:pt idx="126">
                  <c:v>4555000</c:v>
                </c:pt>
                <c:pt idx="127">
                  <c:v>4585000</c:v>
                </c:pt>
                <c:pt idx="128">
                  <c:v>4615000</c:v>
                </c:pt>
                <c:pt idx="129">
                  <c:v>4645000</c:v>
                </c:pt>
                <c:pt idx="130">
                  <c:v>4675000</c:v>
                </c:pt>
                <c:pt idx="131">
                  <c:v>4705000</c:v>
                </c:pt>
                <c:pt idx="132">
                  <c:v>4735000</c:v>
                </c:pt>
                <c:pt idx="133">
                  <c:v>4765000</c:v>
                </c:pt>
                <c:pt idx="134">
                  <c:v>4795000</c:v>
                </c:pt>
                <c:pt idx="135">
                  <c:v>4825000</c:v>
                </c:pt>
                <c:pt idx="136">
                  <c:v>4855000</c:v>
                </c:pt>
                <c:pt idx="137">
                  <c:v>4885000</c:v>
                </c:pt>
                <c:pt idx="138">
                  <c:v>4915000</c:v>
                </c:pt>
                <c:pt idx="139">
                  <c:v>4945000</c:v>
                </c:pt>
                <c:pt idx="140">
                  <c:v>4975000</c:v>
                </c:pt>
                <c:pt idx="141">
                  <c:v>5005000</c:v>
                </c:pt>
                <c:pt idx="142">
                  <c:v>5035000</c:v>
                </c:pt>
                <c:pt idx="143">
                  <c:v>5065000</c:v>
                </c:pt>
                <c:pt idx="144">
                  <c:v>5095000</c:v>
                </c:pt>
                <c:pt idx="145">
                  <c:v>5125000</c:v>
                </c:pt>
                <c:pt idx="146">
                  <c:v>5155000</c:v>
                </c:pt>
                <c:pt idx="147">
                  <c:v>5185000</c:v>
                </c:pt>
                <c:pt idx="148">
                  <c:v>5215000</c:v>
                </c:pt>
                <c:pt idx="149">
                  <c:v>5245000</c:v>
                </c:pt>
                <c:pt idx="150">
                  <c:v>5275000</c:v>
                </c:pt>
                <c:pt idx="151">
                  <c:v>5305000</c:v>
                </c:pt>
                <c:pt idx="152">
                  <c:v>5335000</c:v>
                </c:pt>
                <c:pt idx="153">
                  <c:v>5365000</c:v>
                </c:pt>
                <c:pt idx="154">
                  <c:v>5395000</c:v>
                </c:pt>
                <c:pt idx="155">
                  <c:v>5425000</c:v>
                </c:pt>
                <c:pt idx="156">
                  <c:v>5455000</c:v>
                </c:pt>
                <c:pt idx="157">
                  <c:v>5485000</c:v>
                </c:pt>
                <c:pt idx="158">
                  <c:v>5515000</c:v>
                </c:pt>
                <c:pt idx="159">
                  <c:v>5545000</c:v>
                </c:pt>
                <c:pt idx="160">
                  <c:v>5575000</c:v>
                </c:pt>
                <c:pt idx="161">
                  <c:v>5605000</c:v>
                </c:pt>
                <c:pt idx="162">
                  <c:v>5635000</c:v>
                </c:pt>
                <c:pt idx="163">
                  <c:v>5665000</c:v>
                </c:pt>
                <c:pt idx="164">
                  <c:v>5695000</c:v>
                </c:pt>
                <c:pt idx="165">
                  <c:v>5725000</c:v>
                </c:pt>
                <c:pt idx="166">
                  <c:v>5755000</c:v>
                </c:pt>
                <c:pt idx="167">
                  <c:v>5785000</c:v>
                </c:pt>
                <c:pt idx="168">
                  <c:v>5815000</c:v>
                </c:pt>
                <c:pt idx="169">
                  <c:v>5845000</c:v>
                </c:pt>
                <c:pt idx="170">
                  <c:v>5875000</c:v>
                </c:pt>
                <c:pt idx="171">
                  <c:v>5905000</c:v>
                </c:pt>
                <c:pt idx="172">
                  <c:v>5935000</c:v>
                </c:pt>
                <c:pt idx="173">
                  <c:v>5965000</c:v>
                </c:pt>
                <c:pt idx="174">
                  <c:v>5995000</c:v>
                </c:pt>
                <c:pt idx="175">
                  <c:v>6025000</c:v>
                </c:pt>
                <c:pt idx="176">
                  <c:v>6055000</c:v>
                </c:pt>
                <c:pt idx="177">
                  <c:v>6085000</c:v>
                </c:pt>
                <c:pt idx="178">
                  <c:v>6115000</c:v>
                </c:pt>
                <c:pt idx="179">
                  <c:v>6145000</c:v>
                </c:pt>
                <c:pt idx="180">
                  <c:v>6175000</c:v>
                </c:pt>
                <c:pt idx="181">
                  <c:v>6205000</c:v>
                </c:pt>
                <c:pt idx="182">
                  <c:v>6235000</c:v>
                </c:pt>
                <c:pt idx="183">
                  <c:v>6265000</c:v>
                </c:pt>
                <c:pt idx="184">
                  <c:v>6295000</c:v>
                </c:pt>
                <c:pt idx="185">
                  <c:v>6325000</c:v>
                </c:pt>
                <c:pt idx="186">
                  <c:v>6355000</c:v>
                </c:pt>
                <c:pt idx="187">
                  <c:v>6385000</c:v>
                </c:pt>
                <c:pt idx="188">
                  <c:v>6415000</c:v>
                </c:pt>
                <c:pt idx="189">
                  <c:v>6445000</c:v>
                </c:pt>
                <c:pt idx="190">
                  <c:v>6475000</c:v>
                </c:pt>
                <c:pt idx="191">
                  <c:v>6505000</c:v>
                </c:pt>
                <c:pt idx="192">
                  <c:v>6535000</c:v>
                </c:pt>
                <c:pt idx="193">
                  <c:v>6565000</c:v>
                </c:pt>
                <c:pt idx="194">
                  <c:v>6595000</c:v>
                </c:pt>
                <c:pt idx="195">
                  <c:v>6625000</c:v>
                </c:pt>
                <c:pt idx="196">
                  <c:v>6655000</c:v>
                </c:pt>
                <c:pt idx="197">
                  <c:v>6685000</c:v>
                </c:pt>
                <c:pt idx="198">
                  <c:v>6715000</c:v>
                </c:pt>
                <c:pt idx="199">
                  <c:v>6745000</c:v>
                </c:pt>
                <c:pt idx="200">
                  <c:v>6775000</c:v>
                </c:pt>
                <c:pt idx="201">
                  <c:v>6805000</c:v>
                </c:pt>
                <c:pt idx="202">
                  <c:v>6835000</c:v>
                </c:pt>
                <c:pt idx="203">
                  <c:v>6865000</c:v>
                </c:pt>
                <c:pt idx="204">
                  <c:v>6895000</c:v>
                </c:pt>
                <c:pt idx="205">
                  <c:v>6925000</c:v>
                </c:pt>
                <c:pt idx="206">
                  <c:v>6955000</c:v>
                </c:pt>
                <c:pt idx="207">
                  <c:v>6985000</c:v>
                </c:pt>
                <c:pt idx="208">
                  <c:v>7015000</c:v>
                </c:pt>
                <c:pt idx="209">
                  <c:v>7045000</c:v>
                </c:pt>
                <c:pt idx="210">
                  <c:v>7075000</c:v>
                </c:pt>
                <c:pt idx="211">
                  <c:v>7105000</c:v>
                </c:pt>
                <c:pt idx="212">
                  <c:v>7135000</c:v>
                </c:pt>
                <c:pt idx="213">
                  <c:v>7165000</c:v>
                </c:pt>
                <c:pt idx="214">
                  <c:v>7195000</c:v>
                </c:pt>
                <c:pt idx="215">
                  <c:v>7225000</c:v>
                </c:pt>
                <c:pt idx="216">
                  <c:v>7255000</c:v>
                </c:pt>
                <c:pt idx="217">
                  <c:v>7285000</c:v>
                </c:pt>
                <c:pt idx="218">
                  <c:v>7315000</c:v>
                </c:pt>
                <c:pt idx="219">
                  <c:v>7345000</c:v>
                </c:pt>
                <c:pt idx="220">
                  <c:v>7375000</c:v>
                </c:pt>
                <c:pt idx="221">
                  <c:v>7405000</c:v>
                </c:pt>
                <c:pt idx="222">
                  <c:v>7435000</c:v>
                </c:pt>
                <c:pt idx="223">
                  <c:v>7465000</c:v>
                </c:pt>
                <c:pt idx="224">
                  <c:v>7495000</c:v>
                </c:pt>
                <c:pt idx="225">
                  <c:v>7525000</c:v>
                </c:pt>
                <c:pt idx="226">
                  <c:v>7555000</c:v>
                </c:pt>
                <c:pt idx="227">
                  <c:v>7585000</c:v>
                </c:pt>
                <c:pt idx="228">
                  <c:v>7615000</c:v>
                </c:pt>
                <c:pt idx="229">
                  <c:v>7645000</c:v>
                </c:pt>
                <c:pt idx="230">
                  <c:v>7675000</c:v>
                </c:pt>
                <c:pt idx="231">
                  <c:v>7705000</c:v>
                </c:pt>
                <c:pt idx="232">
                  <c:v>7735000</c:v>
                </c:pt>
                <c:pt idx="233">
                  <c:v>7765000</c:v>
                </c:pt>
                <c:pt idx="234">
                  <c:v>7795000</c:v>
                </c:pt>
                <c:pt idx="235">
                  <c:v>7825000</c:v>
                </c:pt>
                <c:pt idx="236">
                  <c:v>7855000</c:v>
                </c:pt>
                <c:pt idx="237">
                  <c:v>7885000</c:v>
                </c:pt>
                <c:pt idx="238">
                  <c:v>7915000</c:v>
                </c:pt>
                <c:pt idx="239">
                  <c:v>7945000</c:v>
                </c:pt>
                <c:pt idx="240">
                  <c:v>7975000</c:v>
                </c:pt>
                <c:pt idx="241">
                  <c:v>8005000</c:v>
                </c:pt>
                <c:pt idx="242">
                  <c:v>8035000</c:v>
                </c:pt>
                <c:pt idx="243">
                  <c:v>8065000</c:v>
                </c:pt>
                <c:pt idx="244">
                  <c:v>8095000</c:v>
                </c:pt>
                <c:pt idx="245">
                  <c:v>8125000</c:v>
                </c:pt>
                <c:pt idx="246">
                  <c:v>8155000</c:v>
                </c:pt>
                <c:pt idx="247">
                  <c:v>8185000</c:v>
                </c:pt>
                <c:pt idx="248">
                  <c:v>8215000</c:v>
                </c:pt>
                <c:pt idx="249">
                  <c:v>8245000</c:v>
                </c:pt>
                <c:pt idx="250">
                  <c:v>8275000</c:v>
                </c:pt>
                <c:pt idx="251">
                  <c:v>8305000</c:v>
                </c:pt>
                <c:pt idx="252">
                  <c:v>8335000</c:v>
                </c:pt>
                <c:pt idx="253">
                  <c:v>8365000</c:v>
                </c:pt>
                <c:pt idx="254">
                  <c:v>8395000</c:v>
                </c:pt>
                <c:pt idx="255">
                  <c:v>8425000</c:v>
                </c:pt>
                <c:pt idx="256">
                  <c:v>8455000</c:v>
                </c:pt>
                <c:pt idx="257">
                  <c:v>8485000</c:v>
                </c:pt>
                <c:pt idx="258">
                  <c:v>8515000</c:v>
                </c:pt>
                <c:pt idx="259">
                  <c:v>8545000</c:v>
                </c:pt>
                <c:pt idx="260">
                  <c:v>8575000</c:v>
                </c:pt>
                <c:pt idx="261">
                  <c:v>8605000</c:v>
                </c:pt>
                <c:pt idx="262">
                  <c:v>8635000</c:v>
                </c:pt>
                <c:pt idx="263">
                  <c:v>8665000</c:v>
                </c:pt>
                <c:pt idx="264">
                  <c:v>8695000</c:v>
                </c:pt>
                <c:pt idx="265">
                  <c:v>8725000</c:v>
                </c:pt>
                <c:pt idx="266">
                  <c:v>8755000</c:v>
                </c:pt>
                <c:pt idx="267">
                  <c:v>8785000</c:v>
                </c:pt>
                <c:pt idx="268">
                  <c:v>8815000</c:v>
                </c:pt>
                <c:pt idx="269">
                  <c:v>8845000</c:v>
                </c:pt>
                <c:pt idx="270">
                  <c:v>8875000</c:v>
                </c:pt>
                <c:pt idx="271">
                  <c:v>8905000</c:v>
                </c:pt>
                <c:pt idx="272">
                  <c:v>8935000</c:v>
                </c:pt>
                <c:pt idx="273">
                  <c:v>8965000</c:v>
                </c:pt>
                <c:pt idx="274">
                  <c:v>8995000</c:v>
                </c:pt>
                <c:pt idx="275">
                  <c:v>9025000</c:v>
                </c:pt>
                <c:pt idx="276">
                  <c:v>9055000</c:v>
                </c:pt>
                <c:pt idx="277">
                  <c:v>9085000</c:v>
                </c:pt>
                <c:pt idx="278">
                  <c:v>9115000</c:v>
                </c:pt>
                <c:pt idx="279">
                  <c:v>9145000</c:v>
                </c:pt>
                <c:pt idx="280">
                  <c:v>9175000</c:v>
                </c:pt>
                <c:pt idx="281">
                  <c:v>9205000</c:v>
                </c:pt>
                <c:pt idx="282">
                  <c:v>9235000</c:v>
                </c:pt>
                <c:pt idx="283">
                  <c:v>9265000</c:v>
                </c:pt>
                <c:pt idx="284">
                  <c:v>9295000</c:v>
                </c:pt>
                <c:pt idx="285">
                  <c:v>9325000</c:v>
                </c:pt>
                <c:pt idx="286">
                  <c:v>9355000</c:v>
                </c:pt>
                <c:pt idx="287">
                  <c:v>9385000</c:v>
                </c:pt>
                <c:pt idx="288">
                  <c:v>9415000</c:v>
                </c:pt>
                <c:pt idx="289">
                  <c:v>9445000</c:v>
                </c:pt>
                <c:pt idx="290">
                  <c:v>9475000</c:v>
                </c:pt>
                <c:pt idx="291">
                  <c:v>9505000</c:v>
                </c:pt>
                <c:pt idx="292">
                  <c:v>9535000</c:v>
                </c:pt>
                <c:pt idx="293">
                  <c:v>9565000</c:v>
                </c:pt>
                <c:pt idx="294">
                  <c:v>9595000</c:v>
                </c:pt>
                <c:pt idx="295">
                  <c:v>9625000</c:v>
                </c:pt>
                <c:pt idx="296">
                  <c:v>9655000</c:v>
                </c:pt>
                <c:pt idx="297">
                  <c:v>9685000</c:v>
                </c:pt>
                <c:pt idx="298">
                  <c:v>9715000</c:v>
                </c:pt>
                <c:pt idx="299">
                  <c:v>9745000</c:v>
                </c:pt>
                <c:pt idx="300">
                  <c:v>9775000</c:v>
                </c:pt>
                <c:pt idx="301">
                  <c:v>9805000</c:v>
                </c:pt>
                <c:pt idx="302">
                  <c:v>9835000</c:v>
                </c:pt>
                <c:pt idx="303">
                  <c:v>9865000</c:v>
                </c:pt>
                <c:pt idx="304">
                  <c:v>9895000</c:v>
                </c:pt>
                <c:pt idx="305">
                  <c:v>9925000</c:v>
                </c:pt>
                <c:pt idx="306">
                  <c:v>9955000</c:v>
                </c:pt>
                <c:pt idx="307">
                  <c:v>9985000</c:v>
                </c:pt>
                <c:pt idx="308">
                  <c:v>10015000</c:v>
                </c:pt>
                <c:pt idx="309">
                  <c:v>10045000</c:v>
                </c:pt>
                <c:pt idx="310">
                  <c:v>10075000</c:v>
                </c:pt>
                <c:pt idx="311">
                  <c:v>10105000</c:v>
                </c:pt>
                <c:pt idx="312">
                  <c:v>10135000</c:v>
                </c:pt>
                <c:pt idx="313">
                  <c:v>10165000</c:v>
                </c:pt>
                <c:pt idx="314">
                  <c:v>10195000</c:v>
                </c:pt>
                <c:pt idx="315">
                  <c:v>10225000</c:v>
                </c:pt>
                <c:pt idx="316">
                  <c:v>10255000</c:v>
                </c:pt>
                <c:pt idx="317">
                  <c:v>10285000</c:v>
                </c:pt>
                <c:pt idx="318">
                  <c:v>10315000</c:v>
                </c:pt>
                <c:pt idx="319">
                  <c:v>10345000</c:v>
                </c:pt>
                <c:pt idx="320">
                  <c:v>10375000</c:v>
                </c:pt>
                <c:pt idx="321">
                  <c:v>10405000</c:v>
                </c:pt>
                <c:pt idx="322">
                  <c:v>10435000</c:v>
                </c:pt>
                <c:pt idx="323">
                  <c:v>10465000</c:v>
                </c:pt>
                <c:pt idx="324">
                  <c:v>10495000</c:v>
                </c:pt>
                <c:pt idx="325">
                  <c:v>10525000</c:v>
                </c:pt>
                <c:pt idx="326">
                  <c:v>10555000</c:v>
                </c:pt>
                <c:pt idx="327">
                  <c:v>10585000</c:v>
                </c:pt>
                <c:pt idx="328">
                  <c:v>10615000</c:v>
                </c:pt>
                <c:pt idx="329">
                  <c:v>10645000</c:v>
                </c:pt>
                <c:pt idx="330">
                  <c:v>10675000</c:v>
                </c:pt>
                <c:pt idx="331">
                  <c:v>10705000</c:v>
                </c:pt>
                <c:pt idx="332">
                  <c:v>10735000</c:v>
                </c:pt>
                <c:pt idx="333">
                  <c:v>10765000</c:v>
                </c:pt>
                <c:pt idx="334">
                  <c:v>10795000</c:v>
                </c:pt>
                <c:pt idx="335">
                  <c:v>10825000</c:v>
                </c:pt>
                <c:pt idx="336">
                  <c:v>10855000</c:v>
                </c:pt>
                <c:pt idx="337">
                  <c:v>10885000</c:v>
                </c:pt>
                <c:pt idx="338">
                  <c:v>10915000</c:v>
                </c:pt>
                <c:pt idx="339">
                  <c:v>10945000</c:v>
                </c:pt>
                <c:pt idx="340">
                  <c:v>10975000</c:v>
                </c:pt>
                <c:pt idx="341">
                  <c:v>11005000</c:v>
                </c:pt>
                <c:pt idx="342">
                  <c:v>11035000</c:v>
                </c:pt>
                <c:pt idx="343">
                  <c:v>11065000</c:v>
                </c:pt>
                <c:pt idx="344">
                  <c:v>11095000</c:v>
                </c:pt>
                <c:pt idx="345">
                  <c:v>11125000</c:v>
                </c:pt>
                <c:pt idx="346">
                  <c:v>11155000</c:v>
                </c:pt>
                <c:pt idx="347">
                  <c:v>11185000</c:v>
                </c:pt>
                <c:pt idx="348">
                  <c:v>11215000</c:v>
                </c:pt>
                <c:pt idx="349">
                  <c:v>11245000</c:v>
                </c:pt>
                <c:pt idx="350">
                  <c:v>11275000</c:v>
                </c:pt>
                <c:pt idx="351">
                  <c:v>11305000</c:v>
                </c:pt>
                <c:pt idx="352">
                  <c:v>11335000</c:v>
                </c:pt>
                <c:pt idx="353">
                  <c:v>11365000</c:v>
                </c:pt>
                <c:pt idx="354">
                  <c:v>11395000</c:v>
                </c:pt>
                <c:pt idx="355">
                  <c:v>11425000</c:v>
                </c:pt>
                <c:pt idx="356">
                  <c:v>11455000</c:v>
                </c:pt>
                <c:pt idx="357">
                  <c:v>11485000</c:v>
                </c:pt>
                <c:pt idx="358">
                  <c:v>11515000</c:v>
                </c:pt>
                <c:pt idx="359">
                  <c:v>11545000</c:v>
                </c:pt>
                <c:pt idx="360">
                  <c:v>11575000</c:v>
                </c:pt>
                <c:pt idx="361">
                  <c:v>11605000</c:v>
                </c:pt>
                <c:pt idx="362">
                  <c:v>11635000</c:v>
                </c:pt>
                <c:pt idx="363">
                  <c:v>11665000</c:v>
                </c:pt>
                <c:pt idx="364">
                  <c:v>11695000</c:v>
                </c:pt>
                <c:pt idx="365">
                  <c:v>11725000</c:v>
                </c:pt>
                <c:pt idx="366">
                  <c:v>11755000</c:v>
                </c:pt>
                <c:pt idx="367">
                  <c:v>11785000</c:v>
                </c:pt>
                <c:pt idx="368">
                  <c:v>11815000</c:v>
                </c:pt>
                <c:pt idx="369">
                  <c:v>11845000</c:v>
                </c:pt>
                <c:pt idx="370">
                  <c:v>11875000</c:v>
                </c:pt>
                <c:pt idx="371">
                  <c:v>11905000</c:v>
                </c:pt>
                <c:pt idx="372">
                  <c:v>11935000</c:v>
                </c:pt>
                <c:pt idx="373">
                  <c:v>11965000</c:v>
                </c:pt>
                <c:pt idx="374">
                  <c:v>11995000</c:v>
                </c:pt>
                <c:pt idx="375">
                  <c:v>12025000</c:v>
                </c:pt>
                <c:pt idx="376">
                  <c:v>12055000</c:v>
                </c:pt>
                <c:pt idx="377">
                  <c:v>12085000</c:v>
                </c:pt>
                <c:pt idx="378">
                  <c:v>12115000</c:v>
                </c:pt>
                <c:pt idx="379">
                  <c:v>12145000</c:v>
                </c:pt>
                <c:pt idx="380">
                  <c:v>12175000</c:v>
                </c:pt>
                <c:pt idx="381">
                  <c:v>12205000</c:v>
                </c:pt>
                <c:pt idx="382">
                  <c:v>12235000</c:v>
                </c:pt>
                <c:pt idx="383">
                  <c:v>12265000</c:v>
                </c:pt>
                <c:pt idx="384">
                  <c:v>12295000</c:v>
                </c:pt>
                <c:pt idx="385">
                  <c:v>12325000</c:v>
                </c:pt>
                <c:pt idx="386">
                  <c:v>12355000</c:v>
                </c:pt>
                <c:pt idx="387">
                  <c:v>12385000</c:v>
                </c:pt>
                <c:pt idx="388">
                  <c:v>12415000</c:v>
                </c:pt>
                <c:pt idx="389">
                  <c:v>12445000</c:v>
                </c:pt>
                <c:pt idx="390">
                  <c:v>12475000</c:v>
                </c:pt>
                <c:pt idx="391">
                  <c:v>12505000</c:v>
                </c:pt>
                <c:pt idx="392">
                  <c:v>12535000</c:v>
                </c:pt>
                <c:pt idx="393">
                  <c:v>12565000</c:v>
                </c:pt>
                <c:pt idx="394">
                  <c:v>12595000</c:v>
                </c:pt>
                <c:pt idx="395">
                  <c:v>12625000</c:v>
                </c:pt>
                <c:pt idx="396">
                  <c:v>12655000</c:v>
                </c:pt>
                <c:pt idx="397">
                  <c:v>12685000</c:v>
                </c:pt>
                <c:pt idx="398">
                  <c:v>12715000</c:v>
                </c:pt>
                <c:pt idx="399">
                  <c:v>12745000</c:v>
                </c:pt>
                <c:pt idx="400">
                  <c:v>12775000</c:v>
                </c:pt>
                <c:pt idx="401">
                  <c:v>12805000</c:v>
                </c:pt>
                <c:pt idx="402">
                  <c:v>12835000</c:v>
                </c:pt>
                <c:pt idx="403">
                  <c:v>12865000</c:v>
                </c:pt>
                <c:pt idx="404">
                  <c:v>12895000</c:v>
                </c:pt>
                <c:pt idx="405">
                  <c:v>12925000</c:v>
                </c:pt>
                <c:pt idx="406">
                  <c:v>12955000</c:v>
                </c:pt>
                <c:pt idx="407">
                  <c:v>12985000</c:v>
                </c:pt>
                <c:pt idx="408">
                  <c:v>13015000</c:v>
                </c:pt>
                <c:pt idx="409">
                  <c:v>13045000</c:v>
                </c:pt>
                <c:pt idx="410">
                  <c:v>13075000</c:v>
                </c:pt>
                <c:pt idx="411">
                  <c:v>13105000</c:v>
                </c:pt>
                <c:pt idx="412">
                  <c:v>13135000</c:v>
                </c:pt>
                <c:pt idx="413">
                  <c:v>13165000</c:v>
                </c:pt>
                <c:pt idx="414">
                  <c:v>13195000</c:v>
                </c:pt>
                <c:pt idx="415">
                  <c:v>13225000</c:v>
                </c:pt>
                <c:pt idx="416">
                  <c:v>13255000</c:v>
                </c:pt>
                <c:pt idx="417">
                  <c:v>13285000</c:v>
                </c:pt>
                <c:pt idx="418">
                  <c:v>13315000</c:v>
                </c:pt>
                <c:pt idx="419">
                  <c:v>13345000</c:v>
                </c:pt>
                <c:pt idx="420">
                  <c:v>13375000</c:v>
                </c:pt>
                <c:pt idx="421">
                  <c:v>13405000</c:v>
                </c:pt>
                <c:pt idx="422">
                  <c:v>13435000</c:v>
                </c:pt>
                <c:pt idx="423">
                  <c:v>13465000</c:v>
                </c:pt>
                <c:pt idx="424">
                  <c:v>13495000</c:v>
                </c:pt>
                <c:pt idx="425">
                  <c:v>13525000</c:v>
                </c:pt>
                <c:pt idx="426">
                  <c:v>13555000</c:v>
                </c:pt>
                <c:pt idx="427">
                  <c:v>13585000</c:v>
                </c:pt>
                <c:pt idx="428">
                  <c:v>13615000</c:v>
                </c:pt>
                <c:pt idx="429">
                  <c:v>13645000</c:v>
                </c:pt>
                <c:pt idx="430">
                  <c:v>13675000</c:v>
                </c:pt>
                <c:pt idx="431">
                  <c:v>13705000</c:v>
                </c:pt>
                <c:pt idx="432">
                  <c:v>13735000</c:v>
                </c:pt>
                <c:pt idx="433">
                  <c:v>13765000</c:v>
                </c:pt>
                <c:pt idx="434">
                  <c:v>13795000</c:v>
                </c:pt>
                <c:pt idx="435">
                  <c:v>13825000</c:v>
                </c:pt>
                <c:pt idx="436">
                  <c:v>13855000</c:v>
                </c:pt>
                <c:pt idx="437">
                  <c:v>13885000</c:v>
                </c:pt>
                <c:pt idx="438">
                  <c:v>13915000</c:v>
                </c:pt>
                <c:pt idx="439">
                  <c:v>13945000</c:v>
                </c:pt>
                <c:pt idx="440">
                  <c:v>13975000</c:v>
                </c:pt>
                <c:pt idx="441">
                  <c:v>14005000</c:v>
                </c:pt>
                <c:pt idx="442">
                  <c:v>14035000</c:v>
                </c:pt>
                <c:pt idx="443">
                  <c:v>14065000</c:v>
                </c:pt>
                <c:pt idx="444">
                  <c:v>14095000</c:v>
                </c:pt>
                <c:pt idx="445">
                  <c:v>14125000</c:v>
                </c:pt>
                <c:pt idx="446">
                  <c:v>14155000</c:v>
                </c:pt>
                <c:pt idx="447">
                  <c:v>14185000</c:v>
                </c:pt>
                <c:pt idx="448">
                  <c:v>14215000</c:v>
                </c:pt>
                <c:pt idx="449">
                  <c:v>14245000</c:v>
                </c:pt>
                <c:pt idx="450">
                  <c:v>14275000</c:v>
                </c:pt>
                <c:pt idx="451">
                  <c:v>14305000</c:v>
                </c:pt>
                <c:pt idx="452">
                  <c:v>14335000</c:v>
                </c:pt>
                <c:pt idx="453">
                  <c:v>14365000</c:v>
                </c:pt>
                <c:pt idx="454">
                  <c:v>14395000</c:v>
                </c:pt>
                <c:pt idx="455">
                  <c:v>14425000</c:v>
                </c:pt>
                <c:pt idx="456">
                  <c:v>14455000</c:v>
                </c:pt>
                <c:pt idx="457">
                  <c:v>14485000</c:v>
                </c:pt>
                <c:pt idx="458">
                  <c:v>14515000</c:v>
                </c:pt>
                <c:pt idx="459">
                  <c:v>14545000</c:v>
                </c:pt>
                <c:pt idx="460">
                  <c:v>14575000</c:v>
                </c:pt>
                <c:pt idx="461">
                  <c:v>14605000</c:v>
                </c:pt>
                <c:pt idx="462">
                  <c:v>14635000</c:v>
                </c:pt>
                <c:pt idx="463">
                  <c:v>14665000</c:v>
                </c:pt>
                <c:pt idx="464">
                  <c:v>14695000</c:v>
                </c:pt>
                <c:pt idx="465">
                  <c:v>14725000</c:v>
                </c:pt>
              </c:numCache>
            </c:numRef>
          </c:yVal>
          <c:smooth val="1"/>
        </c:ser>
        <c:ser>
          <c:idx val="1"/>
          <c:order val="2"/>
          <c:tx>
            <c:v>EVSI @ optimal SS</c:v>
          </c:tx>
          <c:spPr>
            <a:ln w="12700">
              <a:solidFill>
                <a:schemeClr val="tx1"/>
              </a:solidFill>
              <a:prstDash val="lgDash"/>
            </a:ln>
          </c:spPr>
          <c:marker>
            <c:symbol val="none"/>
          </c:marker>
          <c:xVal>
            <c:numRef>
              <c:f>'VOI Plots'!$A$43:$A$44</c:f>
              <c:numCache>
                <c:formatCode>#,##0</c:formatCode>
                <c:ptCount val="2"/>
                <c:pt idx="0" formatCode="General">
                  <c:v>0</c:v>
                </c:pt>
                <c:pt idx="1">
                  <c:v>1915</c:v>
                </c:pt>
              </c:numCache>
            </c:numRef>
          </c:xVal>
          <c:yVal>
            <c:numRef>
              <c:f>'VOI Plots'!$B$43:$B$44</c:f>
              <c:numCache>
                <c:formatCode>#,##0</c:formatCode>
                <c:ptCount val="2"/>
                <c:pt idx="0">
                  <c:v>30222621.311727244</c:v>
                </c:pt>
                <c:pt idx="1">
                  <c:v>30222621.311727244</c:v>
                </c:pt>
              </c:numCache>
            </c:numRef>
          </c:yVal>
          <c:smooth val="1"/>
        </c:ser>
        <c:ser>
          <c:idx val="5"/>
          <c:order val="3"/>
          <c:tx>
            <c:v>TC @ Optimal SS</c:v>
          </c:tx>
          <c:spPr>
            <a:ln w="12700">
              <a:solidFill>
                <a:schemeClr val="tx1"/>
              </a:solidFill>
              <a:prstDash val="lgDash"/>
            </a:ln>
          </c:spPr>
          <c:marker>
            <c:symbol val="none"/>
          </c:marker>
          <c:xVal>
            <c:numRef>
              <c:f>'VOI Plots'!$A$43:$A$44</c:f>
              <c:numCache>
                <c:formatCode>#,##0</c:formatCode>
                <c:ptCount val="2"/>
                <c:pt idx="0" formatCode="General">
                  <c:v>0</c:v>
                </c:pt>
                <c:pt idx="1">
                  <c:v>1915</c:v>
                </c:pt>
              </c:numCache>
            </c:numRef>
          </c:xVal>
          <c:yVal>
            <c:numRef>
              <c:f>'VOI Plots'!$C$43:$C$44</c:f>
              <c:numCache>
                <c:formatCode>#,##0</c:formatCode>
                <c:ptCount val="2"/>
                <c:pt idx="0">
                  <c:v>6145000</c:v>
                </c:pt>
                <c:pt idx="1">
                  <c:v>6145000</c:v>
                </c:pt>
              </c:numCache>
            </c:numRef>
          </c:yVal>
          <c:smooth val="1"/>
        </c:ser>
        <c:ser>
          <c:idx val="2"/>
          <c:order val="4"/>
          <c:tx>
            <c:v>Optimal Sample Size</c:v>
          </c:tx>
          <c:spPr>
            <a:ln w="12700">
              <a:solidFill>
                <a:srgbClr val="000000"/>
              </a:solidFill>
              <a:prstDash val="lgDash"/>
            </a:ln>
          </c:spPr>
          <c:marker>
            <c:symbol val="none"/>
          </c:marker>
          <c:xVal>
            <c:numRef>
              <c:f>'VOI Plots'!$A$44:$A$45</c:f>
              <c:numCache>
                <c:formatCode>#,##0</c:formatCode>
                <c:ptCount val="2"/>
                <c:pt idx="0">
                  <c:v>1915</c:v>
                </c:pt>
                <c:pt idx="1">
                  <c:v>1915</c:v>
                </c:pt>
              </c:numCache>
            </c:numRef>
          </c:xVal>
          <c:yVal>
            <c:numRef>
              <c:f>'VOI Plots'!$B$44:$B$45</c:f>
              <c:numCache>
                <c:formatCode>General</c:formatCode>
                <c:ptCount val="2"/>
                <c:pt idx="0" formatCode="#,##0">
                  <c:v>30222621.311727244</c:v>
                </c:pt>
                <c:pt idx="1">
                  <c:v>0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9423128"/>
        <c:axId val="359417248"/>
      </c:scatterChart>
      <c:valAx>
        <c:axId val="359423128"/>
        <c:scaling>
          <c:orientation val="minMax"/>
          <c:max val="4000"/>
          <c:min val="0"/>
        </c:scaling>
        <c:delete val="0"/>
        <c:axPos val="b"/>
        <c:numFmt formatCode="#,##0" sourceLinked="0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Arial"/>
              </a:defRPr>
            </a:pPr>
            <a:endParaRPr lang="en-US"/>
          </a:p>
        </c:txPr>
        <c:crossAx val="359417248"/>
        <c:crossesAt val="0"/>
        <c:crossBetween val="midCat"/>
        <c:majorUnit val="500"/>
        <c:minorUnit val="40.6"/>
      </c:valAx>
      <c:valAx>
        <c:axId val="359417248"/>
        <c:scaling>
          <c:orientation val="minMax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Arial"/>
              </a:defRPr>
            </a:pPr>
            <a:endParaRPr lang="en-US"/>
          </a:p>
        </c:txPr>
        <c:crossAx val="359423128"/>
        <c:crossesAt val="0"/>
        <c:crossBetween val="midCat"/>
        <c:minorUnit val="2002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355" r="0.7500000000000035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600075</xdr:colOff>
      <xdr:row>2</xdr:row>
      <xdr:rowOff>19050</xdr:rowOff>
    </xdr:from>
    <xdr:to>
      <xdr:col>19</xdr:col>
      <xdr:colOff>533400</xdr:colOff>
      <xdr:row>24</xdr:row>
      <xdr:rowOff>76200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66674</xdr:colOff>
      <xdr:row>9</xdr:row>
      <xdr:rowOff>85725</xdr:rowOff>
    </xdr:from>
    <xdr:to>
      <xdr:col>7</xdr:col>
      <xdr:colOff>790575</xdr:colOff>
      <xdr:row>32</xdr:row>
      <xdr:rowOff>47625</xdr:rowOff>
    </xdr:to>
    <xdr:graphicFrame macro="">
      <xdr:nvGraphicFramePr>
        <xdr:cNvPr id="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266701</xdr:colOff>
      <xdr:row>9</xdr:row>
      <xdr:rowOff>28575</xdr:rowOff>
    </xdr:from>
    <xdr:to>
      <xdr:col>17</xdr:col>
      <xdr:colOff>352425</xdr:colOff>
      <xdr:row>31</xdr:row>
      <xdr:rowOff>180975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34"/>
  <sheetViews>
    <sheetView tabSelected="1" workbookViewId="0">
      <selection sqref="A1:L1"/>
    </sheetView>
  </sheetViews>
  <sheetFormatPr defaultRowHeight="14.4" x14ac:dyDescent="0.3"/>
  <cols>
    <col min="2" max="2" width="11.88671875" customWidth="1"/>
    <col min="4" max="4" width="13" customWidth="1"/>
    <col min="5" max="5" width="14.33203125" customWidth="1"/>
    <col min="6" max="6" width="9.109375" style="5"/>
    <col min="7" max="7" width="11.88671875" style="5" customWidth="1"/>
    <col min="8" max="8" width="10.33203125" style="5" customWidth="1"/>
    <col min="9" max="9" width="10.33203125" customWidth="1"/>
    <col min="10" max="10" width="9.44140625" style="5" customWidth="1"/>
    <col min="11" max="11" width="10.5546875" style="5" customWidth="1"/>
    <col min="12" max="13" width="9.109375" style="5"/>
    <col min="14" max="14" width="9.6640625" style="5" customWidth="1"/>
    <col min="15" max="15" width="10.5546875" style="5" customWidth="1"/>
    <col min="16" max="16" width="12.109375" style="8" customWidth="1"/>
    <col min="17" max="17" width="11.44140625" customWidth="1"/>
    <col min="18" max="18" width="12.44140625" customWidth="1"/>
    <col min="19" max="19" width="13.33203125" customWidth="1"/>
    <col min="25" max="25" width="14.33203125" customWidth="1"/>
    <col min="27" max="27" width="11" customWidth="1"/>
    <col min="28" max="28" width="12.6640625" bestFit="1" customWidth="1"/>
    <col min="30" max="30" width="12.6640625" bestFit="1" customWidth="1"/>
  </cols>
  <sheetData>
    <row r="1" spans="1:22" ht="23.4" x14ac:dyDescent="0.45">
      <c r="A1" s="33" t="s">
        <v>78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</row>
    <row r="2" spans="1:22" x14ac:dyDescent="0.3">
      <c r="D2" s="26" t="s">
        <v>8</v>
      </c>
      <c r="E2" s="26" t="s">
        <v>9</v>
      </c>
      <c r="G2" s="32" t="s">
        <v>71</v>
      </c>
      <c r="H2" s="32"/>
      <c r="I2" s="32"/>
      <c r="J2" s="32"/>
      <c r="K2" s="32"/>
      <c r="U2" s="23"/>
      <c r="V2" s="23"/>
    </row>
    <row r="3" spans="1:22" x14ac:dyDescent="0.3">
      <c r="A3" s="26" t="s">
        <v>0</v>
      </c>
      <c r="B3" t="s">
        <v>2</v>
      </c>
      <c r="C3" s="2" t="s">
        <v>4</v>
      </c>
      <c r="D3" s="3">
        <v>0.99</v>
      </c>
      <c r="E3" s="3">
        <v>3030</v>
      </c>
      <c r="G3" s="32" t="s">
        <v>72</v>
      </c>
      <c r="H3" s="32"/>
      <c r="I3" s="32"/>
      <c r="J3" s="32"/>
      <c r="K3" s="32"/>
      <c r="R3" s="24"/>
      <c r="T3" s="2"/>
    </row>
    <row r="4" spans="1:22" x14ac:dyDescent="0.3">
      <c r="A4" s="26"/>
      <c r="B4" t="s">
        <v>3</v>
      </c>
      <c r="C4" s="2" t="s">
        <v>5</v>
      </c>
      <c r="D4" s="3">
        <v>0.75</v>
      </c>
      <c r="E4" s="3">
        <v>750</v>
      </c>
      <c r="G4" s="32" t="s">
        <v>70</v>
      </c>
      <c r="H4" s="32"/>
      <c r="I4" s="32"/>
      <c r="J4" s="32"/>
      <c r="K4" s="32"/>
      <c r="R4" s="24"/>
      <c r="T4" s="2"/>
    </row>
    <row r="5" spans="1:22" x14ac:dyDescent="0.3">
      <c r="A5" s="26" t="s">
        <v>1</v>
      </c>
      <c r="B5" t="s">
        <v>3</v>
      </c>
      <c r="C5" s="2" t="s">
        <v>7</v>
      </c>
      <c r="D5" s="3">
        <v>1</v>
      </c>
      <c r="E5" s="3">
        <v>0</v>
      </c>
      <c r="G5" s="32" t="s">
        <v>74</v>
      </c>
      <c r="H5" s="32"/>
      <c r="I5" s="32"/>
      <c r="J5" s="32"/>
      <c r="K5" s="32"/>
      <c r="R5" s="24"/>
      <c r="T5" s="2"/>
    </row>
    <row r="6" spans="1:22" x14ac:dyDescent="0.3">
      <c r="A6" s="26"/>
      <c r="B6" t="s">
        <v>2</v>
      </c>
      <c r="C6" s="2" t="s">
        <v>6</v>
      </c>
      <c r="D6" s="3">
        <v>0.9</v>
      </c>
      <c r="E6" s="3">
        <v>3024</v>
      </c>
      <c r="R6" s="24"/>
      <c r="T6" s="2"/>
    </row>
    <row r="8" spans="1:22" x14ac:dyDescent="0.3">
      <c r="A8" s="24"/>
      <c r="B8" s="24"/>
      <c r="C8" s="13"/>
      <c r="R8" s="30"/>
      <c r="S8" s="30"/>
    </row>
    <row r="9" spans="1:22" x14ac:dyDescent="0.3">
      <c r="A9" t="s">
        <v>59</v>
      </c>
      <c r="B9" s="4">
        <v>40</v>
      </c>
      <c r="F9" s="23" t="s">
        <v>17</v>
      </c>
      <c r="G9" s="23" t="s">
        <v>18</v>
      </c>
      <c r="T9" s="23"/>
      <c r="U9" s="23"/>
    </row>
    <row r="10" spans="1:22" x14ac:dyDescent="0.3">
      <c r="A10" t="s">
        <v>60</v>
      </c>
      <c r="B10" s="4">
        <v>10</v>
      </c>
      <c r="D10" s="30" t="s">
        <v>15</v>
      </c>
      <c r="E10" s="30"/>
      <c r="F10">
        <f>B9/(B9 + B10)</f>
        <v>0.8</v>
      </c>
      <c r="G10">
        <f>B9*B10/((B9+B10)*(B9+B10)*(B9+B10+1))</f>
        <v>3.1372549019607842E-3</v>
      </c>
    </row>
    <row r="11" spans="1:22" x14ac:dyDescent="0.3">
      <c r="A11" t="s">
        <v>61</v>
      </c>
      <c r="B11" s="4">
        <v>140</v>
      </c>
      <c r="D11" s="30" t="s">
        <v>16</v>
      </c>
      <c r="E11" s="30"/>
      <c r="F11">
        <f>B11/(B11 + B12)</f>
        <v>0.7</v>
      </c>
      <c r="G11">
        <f>B11*B12/((B11+B12)*(B11+B12)*(B11+B12+1))</f>
        <v>1.044776119402985E-3</v>
      </c>
    </row>
    <row r="12" spans="1:22" x14ac:dyDescent="0.3">
      <c r="A12" t="s">
        <v>62</v>
      </c>
      <c r="B12" s="4">
        <v>60</v>
      </c>
      <c r="R12" s="30"/>
      <c r="S12" s="30"/>
    </row>
    <row r="14" spans="1:22" x14ac:dyDescent="0.3">
      <c r="A14" s="30" t="s">
        <v>63</v>
      </c>
      <c r="B14" s="30"/>
      <c r="C14" s="4">
        <v>2500</v>
      </c>
      <c r="F14" t="s">
        <v>17</v>
      </c>
      <c r="G14" s="30" t="s">
        <v>53</v>
      </c>
      <c r="H14" s="30"/>
      <c r="I14" s="30"/>
      <c r="J14" s="24"/>
    </row>
    <row r="15" spans="1:22" x14ac:dyDescent="0.3">
      <c r="B15" s="5"/>
      <c r="E15" s="25" t="s">
        <v>47</v>
      </c>
      <c r="F15">
        <f xml:space="preserve"> B9/F20</f>
        <v>0.16</v>
      </c>
      <c r="G15">
        <f>B9*(F20 - B9)/F21</f>
        <v>5.3545816733067725E-4</v>
      </c>
      <c r="H15">
        <f xml:space="preserve"> -B9*B10/F21</f>
        <v>-2.5498007968127489E-5</v>
      </c>
      <c r="I15">
        <f xml:space="preserve"> -B9*B11/F21</f>
        <v>-3.5697211155378487E-4</v>
      </c>
      <c r="J15">
        <f xml:space="preserve"> -B9*B12/F21</f>
        <v>-1.5298804780876493E-4</v>
      </c>
    </row>
    <row r="16" spans="1:22" x14ac:dyDescent="0.3">
      <c r="A16" s="30" t="s">
        <v>64</v>
      </c>
      <c r="B16" s="30"/>
      <c r="C16" s="12">
        <v>150000</v>
      </c>
      <c r="E16" s="25" t="s">
        <v>48</v>
      </c>
      <c r="F16">
        <f xml:space="preserve"> B10/F20</f>
        <v>0.04</v>
      </c>
      <c r="G16"/>
      <c r="H16">
        <f xml:space="preserve"> B10*(F20 - B10)/F21</f>
        <v>1.5298804780876493E-4</v>
      </c>
      <c r="I16">
        <f xml:space="preserve"> -B10*B11/F21</f>
        <v>-8.9243027888446217E-5</v>
      </c>
      <c r="J16">
        <f xml:space="preserve"> -B10*B12/F21</f>
        <v>-3.8247011952191232E-5</v>
      </c>
    </row>
    <row r="17" spans="1:21" x14ac:dyDescent="0.3">
      <c r="A17" s="30" t="s">
        <v>65</v>
      </c>
      <c r="B17" s="30"/>
      <c r="C17" s="12">
        <v>400000</v>
      </c>
      <c r="E17" s="25" t="s">
        <v>49</v>
      </c>
      <c r="F17">
        <f xml:space="preserve"> B11/F20</f>
        <v>0.56000000000000005</v>
      </c>
      <c r="G17"/>
      <c r="H17"/>
      <c r="I17">
        <f xml:space="preserve"> B11*(F20 - B11)/F21</f>
        <v>9.8167330677290847E-4</v>
      </c>
      <c r="J17">
        <f xml:space="preserve"> -B11*B12/F21</f>
        <v>-5.3545816733067725E-4</v>
      </c>
    </row>
    <row r="18" spans="1:21" x14ac:dyDescent="0.3">
      <c r="A18" s="30" t="s">
        <v>66</v>
      </c>
      <c r="B18" s="30"/>
      <c r="C18" s="12">
        <v>3000</v>
      </c>
      <c r="E18" s="25" t="s">
        <v>50</v>
      </c>
      <c r="F18">
        <f xml:space="preserve"> B12/F20</f>
        <v>0.24</v>
      </c>
      <c r="G18"/>
      <c r="H18"/>
      <c r="J18">
        <f xml:space="preserve"> B12*(F20 - B12)/F21</f>
        <v>7.2669322709163352E-4</v>
      </c>
    </row>
    <row r="19" spans="1:21" x14ac:dyDescent="0.3">
      <c r="F19"/>
      <c r="G19"/>
      <c r="H19"/>
      <c r="J19"/>
    </row>
    <row r="20" spans="1:21" x14ac:dyDescent="0.3">
      <c r="A20" s="30" t="s">
        <v>67</v>
      </c>
      <c r="B20" s="30"/>
      <c r="C20" s="12">
        <v>500000</v>
      </c>
      <c r="E20" t="s">
        <v>52</v>
      </c>
      <c r="F20">
        <f>B9 + B10 + B11 + B12</f>
        <v>250</v>
      </c>
      <c r="G20"/>
      <c r="H20"/>
      <c r="J20"/>
    </row>
    <row r="21" spans="1:21" x14ac:dyDescent="0.3">
      <c r="E21" s="23" t="s">
        <v>51</v>
      </c>
      <c r="F21">
        <f>F20*F20*(F20 + 1)</f>
        <v>15687500</v>
      </c>
      <c r="G21"/>
      <c r="H21"/>
      <c r="J21"/>
    </row>
    <row r="22" spans="1:21" x14ac:dyDescent="0.3">
      <c r="A22" s="30" t="s">
        <v>13</v>
      </c>
      <c r="B22" s="30"/>
      <c r="C22" s="4">
        <v>5000</v>
      </c>
    </row>
    <row r="23" spans="1:21" x14ac:dyDescent="0.3">
      <c r="A23" s="30" t="s">
        <v>14</v>
      </c>
      <c r="B23" s="30"/>
      <c r="C23" s="4">
        <v>5000</v>
      </c>
    </row>
    <row r="24" spans="1:21" x14ac:dyDescent="0.3">
      <c r="A24" s="30" t="s">
        <v>68</v>
      </c>
      <c r="B24" s="30"/>
      <c r="C24" s="5">
        <f>A234</f>
        <v>1005000</v>
      </c>
    </row>
    <row r="26" spans="1:21" x14ac:dyDescent="0.3">
      <c r="A26" s="30" t="s">
        <v>69</v>
      </c>
      <c r="B26" s="30"/>
    </row>
    <row r="27" spans="1:21" x14ac:dyDescent="0.3">
      <c r="R27">
        <v>0</v>
      </c>
      <c r="S27" s="5">
        <f>VLOOKUP(C20,$A$35:$O$234,14)</f>
        <v>3609.4400000000023</v>
      </c>
      <c r="T27">
        <f>VLOOKUP(C20,$A$35:$R$234,17)</f>
        <v>-1937.7437145337972</v>
      </c>
      <c r="U27">
        <f>VLOOKUP(C20,$A$35:$R$234,18)</f>
        <v>9156.6237145338018</v>
      </c>
    </row>
    <row r="28" spans="1:21" x14ac:dyDescent="0.3">
      <c r="B28" t="s">
        <v>28</v>
      </c>
      <c r="C28" s="4">
        <v>125</v>
      </c>
      <c r="R28" s="5">
        <f>C20</f>
        <v>500000</v>
      </c>
      <c r="S28" s="5">
        <f>S27</f>
        <v>3609.4400000000023</v>
      </c>
      <c r="T28">
        <f>T27</f>
        <v>-1937.7437145337972</v>
      </c>
      <c r="U28">
        <f>U27</f>
        <v>9156.6237145338018</v>
      </c>
    </row>
    <row r="29" spans="1:21" x14ac:dyDescent="0.3">
      <c r="B29" t="s">
        <v>42</v>
      </c>
      <c r="C29" s="4">
        <v>10</v>
      </c>
      <c r="R29">
        <f>R28</f>
        <v>500000</v>
      </c>
      <c r="S29">
        <v>0</v>
      </c>
      <c r="U29">
        <f>MIN(0,T27)</f>
        <v>-1937.7437145337972</v>
      </c>
    </row>
    <row r="30" spans="1:21" x14ac:dyDescent="0.3">
      <c r="B30" t="s">
        <v>57</v>
      </c>
      <c r="C30">
        <f>'VOI Plots'!A517</f>
        <v>4775</v>
      </c>
    </row>
    <row r="32" spans="1:21" x14ac:dyDescent="0.3">
      <c r="A32" s="30" t="s">
        <v>77</v>
      </c>
      <c r="B32" s="30"/>
      <c r="C32" s="4">
        <v>0.9</v>
      </c>
    </row>
    <row r="34" spans="1:18" x14ac:dyDescent="0.3">
      <c r="A34" s="1" t="s">
        <v>10</v>
      </c>
      <c r="B34" s="1" t="s">
        <v>20</v>
      </c>
      <c r="C34" s="1" t="s">
        <v>21</v>
      </c>
      <c r="D34" s="1" t="s">
        <v>22</v>
      </c>
      <c r="E34" s="1" t="s">
        <v>23</v>
      </c>
      <c r="F34" s="6" t="s">
        <v>11</v>
      </c>
      <c r="G34" s="6" t="s">
        <v>12</v>
      </c>
      <c r="H34" s="6" t="s">
        <v>19</v>
      </c>
      <c r="I34" s="6" t="s">
        <v>24</v>
      </c>
      <c r="J34" s="6" t="s">
        <v>43</v>
      </c>
      <c r="K34" s="6" t="s">
        <v>44</v>
      </c>
      <c r="L34" s="6" t="s">
        <v>45</v>
      </c>
      <c r="M34" s="6" t="s">
        <v>46</v>
      </c>
      <c r="N34" s="6" t="s">
        <v>26</v>
      </c>
      <c r="O34" s="6" t="s">
        <v>25</v>
      </c>
      <c r="P34" s="7" t="s">
        <v>58</v>
      </c>
      <c r="Q34" s="6" t="s">
        <v>75</v>
      </c>
      <c r="R34" s="6" t="s">
        <v>76</v>
      </c>
    </row>
    <row r="35" spans="1:18" x14ac:dyDescent="0.3">
      <c r="A35">
        <f>$C$22 + (ROW() - 34)*$C$23</f>
        <v>10000</v>
      </c>
      <c r="B35">
        <f t="shared" ref="B35:B66" si="0">$D$3*A35-$E$3</f>
        <v>6870</v>
      </c>
      <c r="C35">
        <f t="shared" ref="C35:C66" si="1">$D$4*A35-$E$4</f>
        <v>6750</v>
      </c>
      <c r="D35">
        <f t="shared" ref="D35:D66" si="2">$D$5*A35-$E$5</f>
        <v>10000</v>
      </c>
      <c r="E35">
        <f t="shared" ref="E35:E66" si="3">$D$6*A35-$E$6</f>
        <v>5976</v>
      </c>
      <c r="F35" s="5">
        <f xml:space="preserve"> ($F$15 + $F$16)*B35 + ($F$17 + $F$18)*E35</f>
        <v>6154.8</v>
      </c>
      <c r="G35" s="5">
        <f xml:space="preserve"> ($F$15 + $F$16)*C35 + ($F$17 + $F$18)*D35</f>
        <v>9350</v>
      </c>
      <c r="H35" s="5">
        <f t="shared" ref="H35:H66" si="4" xml:space="preserve"> $F$15*B35 + $F$16*C35 + $F$17*D35 + $F$18*E35 - $C$14</f>
        <v>5903.4400000000005</v>
      </c>
      <c r="I35" s="5">
        <f>H35-G35</f>
        <v>-3446.5599999999995</v>
      </c>
      <c r="J35" s="5">
        <f xml:space="preserve"> B35 - C35 + D35 - E35</f>
        <v>4144</v>
      </c>
      <c r="K35" s="5">
        <f xml:space="preserve"> D35 - E35</f>
        <v>4024</v>
      </c>
      <c r="L35" s="5">
        <f xml:space="preserve"> D35 - E35</f>
        <v>4024</v>
      </c>
      <c r="M35" s="5">
        <f xml:space="preserve"> E35 - D35  - $C$14</f>
        <v>-6524</v>
      </c>
      <c r="N35" s="5">
        <f t="shared" ref="N35:N66" si="5" xml:space="preserve"> J35*$F$15 + K35*$F$16 + L35*$F$17 + M35</f>
        <v>-3446.56</v>
      </c>
      <c r="O35" s="5">
        <f t="shared" ref="O35:O66" si="6" xml:space="preserve"> J35*J35*$G$15 + K35*K35*$H$16 + L35*L35*$I$17 + 2*(J35*K35*$H$15 + J35*L35*$I$15 + K35*L35*$I$16)</f>
        <v>11922.495643027891</v>
      </c>
      <c r="P35" s="8">
        <f xml:space="preserve"> SQRT(O35/(2*PI()))*EXP(-N35*N35/(2*O35)) - N35*NORMDIST(-N35/SQRT(O35),0,1,1) - (N35 &lt; 0)</f>
        <v>3445.56</v>
      </c>
      <c r="Q35" s="29">
        <f>N35 - NORMINV(1 - (1 - $C$32)/2,0,1)*SQRT(O35)</f>
        <v>-3626.1618653674709</v>
      </c>
      <c r="R35" s="29">
        <f>N35 + NORMINV(1 - (1 - $C$32)/2,0,1)*SQRT(O35)</f>
        <v>-3266.958134632529</v>
      </c>
    </row>
    <row r="36" spans="1:18" x14ac:dyDescent="0.3">
      <c r="A36">
        <f t="shared" ref="A36:A99" si="7">$C$22 + (ROW() - 34)*$C$23</f>
        <v>15000</v>
      </c>
      <c r="B36">
        <f t="shared" si="0"/>
        <v>11820</v>
      </c>
      <c r="C36">
        <f t="shared" si="1"/>
        <v>10500</v>
      </c>
      <c r="D36">
        <f t="shared" si="2"/>
        <v>15000</v>
      </c>
      <c r="E36">
        <f t="shared" si="3"/>
        <v>10476</v>
      </c>
      <c r="F36" s="5">
        <f t="shared" ref="F36:F99" si="8" xml:space="preserve"> ($F$15 + $F$16)*B36 + ($F$17 + $F$18)*E36</f>
        <v>10744.800000000001</v>
      </c>
      <c r="G36" s="5">
        <f t="shared" ref="G36:G99" si="9" xml:space="preserve"> ($F$15 + $F$16)*C36 + ($F$17 + $F$18)*D36</f>
        <v>14100</v>
      </c>
      <c r="H36" s="5">
        <f t="shared" si="4"/>
        <v>10725.44</v>
      </c>
      <c r="I36" s="5">
        <f t="shared" ref="I36:I99" si="10">H36-G36</f>
        <v>-3374.5599999999995</v>
      </c>
      <c r="J36" s="5">
        <f t="shared" ref="J36:J99" si="11" xml:space="preserve"> B36 - C36 + D36 - E36</f>
        <v>5844</v>
      </c>
      <c r="K36" s="5">
        <f t="shared" ref="K36:K99" si="12" xml:space="preserve"> D36 - E36</f>
        <v>4524</v>
      </c>
      <c r="L36" s="5">
        <f t="shared" ref="L36:L99" si="13" xml:space="preserve"> D36 - E36</f>
        <v>4524</v>
      </c>
      <c r="M36" s="5">
        <f t="shared" ref="M36:M99" si="14" xml:space="preserve"> E36 - D36  - $C$14</f>
        <v>-7024</v>
      </c>
      <c r="N36" s="5">
        <f t="shared" si="5"/>
        <v>-3374.56</v>
      </c>
      <c r="O36" s="5">
        <f t="shared" si="6"/>
        <v>17633.095802390439</v>
      </c>
      <c r="P36" s="8">
        <f t="shared" ref="P36:P99" si="15" xml:space="preserve"> SQRT(O36/(2*PI()))*EXP(-N36*N36/(2*O36)) - N36*NORMDIST(-N36/SQRT(O36),0,1,1) - (N36 &lt; 0)</f>
        <v>3373.56</v>
      </c>
      <c r="Q36" s="29">
        <f t="shared" ref="Q36:Q99" si="16">N36 - NORMINV(1 - (1 - $C$32)/2,0,1)*SQRT(O36)</f>
        <v>-3592.9795662563101</v>
      </c>
      <c r="R36" s="29">
        <f t="shared" ref="R36:R99" si="17">N36 + NORMINV(1 - (1 - $C$32)/2,0,1)*SQRT(O36)</f>
        <v>-3156.1404337436898</v>
      </c>
    </row>
    <row r="37" spans="1:18" x14ac:dyDescent="0.3">
      <c r="A37">
        <f t="shared" si="7"/>
        <v>20000</v>
      </c>
      <c r="B37">
        <f t="shared" si="0"/>
        <v>16770</v>
      </c>
      <c r="C37">
        <f t="shared" si="1"/>
        <v>14250</v>
      </c>
      <c r="D37">
        <f t="shared" si="2"/>
        <v>20000</v>
      </c>
      <c r="E37">
        <f t="shared" si="3"/>
        <v>14976</v>
      </c>
      <c r="F37" s="5">
        <f t="shared" si="8"/>
        <v>15334.800000000001</v>
      </c>
      <c r="G37" s="5">
        <f t="shared" si="9"/>
        <v>18850</v>
      </c>
      <c r="H37" s="5">
        <f t="shared" si="4"/>
        <v>15547.440000000002</v>
      </c>
      <c r="I37" s="5">
        <f t="shared" si="10"/>
        <v>-3302.5599999999977</v>
      </c>
      <c r="J37" s="5">
        <f t="shared" si="11"/>
        <v>7544</v>
      </c>
      <c r="K37" s="5">
        <f t="shared" si="12"/>
        <v>5024</v>
      </c>
      <c r="L37" s="5">
        <f t="shared" si="13"/>
        <v>5024</v>
      </c>
      <c r="M37" s="5">
        <f t="shared" si="14"/>
        <v>-7524</v>
      </c>
      <c r="N37" s="5">
        <f t="shared" si="5"/>
        <v>-3302.5599999999995</v>
      </c>
      <c r="O37" s="5">
        <f t="shared" si="6"/>
        <v>25616.333411952197</v>
      </c>
      <c r="P37" s="8">
        <f t="shared" si="15"/>
        <v>3301.5599999999995</v>
      </c>
      <c r="Q37" s="29">
        <f t="shared" si="16"/>
        <v>-3565.8205233996023</v>
      </c>
      <c r="R37" s="29">
        <f t="shared" si="17"/>
        <v>-3039.2994766003967</v>
      </c>
    </row>
    <row r="38" spans="1:18" x14ac:dyDescent="0.3">
      <c r="A38">
        <f t="shared" si="7"/>
        <v>25000</v>
      </c>
      <c r="B38">
        <f t="shared" si="0"/>
        <v>21720</v>
      </c>
      <c r="C38">
        <f t="shared" si="1"/>
        <v>18000</v>
      </c>
      <c r="D38">
        <f t="shared" si="2"/>
        <v>25000</v>
      </c>
      <c r="E38">
        <f t="shared" si="3"/>
        <v>19476</v>
      </c>
      <c r="F38" s="5">
        <f t="shared" si="8"/>
        <v>19924.800000000003</v>
      </c>
      <c r="G38" s="5">
        <f t="shared" si="9"/>
        <v>23600</v>
      </c>
      <c r="H38" s="5">
        <f t="shared" si="4"/>
        <v>20369.440000000002</v>
      </c>
      <c r="I38" s="5">
        <f t="shared" si="10"/>
        <v>-3230.5599999999977</v>
      </c>
      <c r="J38" s="5">
        <f t="shared" si="11"/>
        <v>9244</v>
      </c>
      <c r="K38" s="5">
        <f t="shared" si="12"/>
        <v>5524</v>
      </c>
      <c r="L38" s="5">
        <f t="shared" si="13"/>
        <v>5524</v>
      </c>
      <c r="M38" s="5">
        <f t="shared" si="14"/>
        <v>-8024</v>
      </c>
      <c r="N38" s="5">
        <f t="shared" si="5"/>
        <v>-3230.5599999999995</v>
      </c>
      <c r="O38" s="5">
        <f t="shared" si="6"/>
        <v>35872.208471713137</v>
      </c>
      <c r="P38" s="8">
        <f t="shared" si="15"/>
        <v>3229.5599999999995</v>
      </c>
      <c r="Q38" s="29">
        <f t="shared" si="16"/>
        <v>-3542.0946189664787</v>
      </c>
      <c r="R38" s="29">
        <f t="shared" si="17"/>
        <v>-2919.0253810335203</v>
      </c>
    </row>
    <row r="39" spans="1:18" x14ac:dyDescent="0.3">
      <c r="A39">
        <f t="shared" si="7"/>
        <v>30000</v>
      </c>
      <c r="B39">
        <f t="shared" si="0"/>
        <v>26670</v>
      </c>
      <c r="C39">
        <f t="shared" si="1"/>
        <v>21750</v>
      </c>
      <c r="D39">
        <f t="shared" si="2"/>
        <v>30000</v>
      </c>
      <c r="E39">
        <f t="shared" si="3"/>
        <v>23976</v>
      </c>
      <c r="F39" s="5">
        <f t="shared" si="8"/>
        <v>24514.799999999999</v>
      </c>
      <c r="G39" s="5">
        <f t="shared" si="9"/>
        <v>28350</v>
      </c>
      <c r="H39" s="5">
        <f t="shared" si="4"/>
        <v>25191.440000000002</v>
      </c>
      <c r="I39" s="5">
        <f t="shared" si="10"/>
        <v>-3158.5599999999977</v>
      </c>
      <c r="J39" s="5">
        <f t="shared" si="11"/>
        <v>10944</v>
      </c>
      <c r="K39" s="5">
        <f t="shared" si="12"/>
        <v>6024</v>
      </c>
      <c r="L39" s="5">
        <f t="shared" si="13"/>
        <v>6024</v>
      </c>
      <c r="M39" s="5">
        <f t="shared" si="14"/>
        <v>-8524</v>
      </c>
      <c r="N39" s="5">
        <f t="shared" si="5"/>
        <v>-3158.5599999999995</v>
      </c>
      <c r="O39" s="5">
        <f t="shared" si="6"/>
        <v>48400.720981673301</v>
      </c>
      <c r="P39" s="8">
        <f t="shared" si="15"/>
        <v>3157.5599999999995</v>
      </c>
      <c r="Q39" s="29">
        <f t="shared" si="16"/>
        <v>-3520.4304931677411</v>
      </c>
      <c r="R39" s="29">
        <f t="shared" si="17"/>
        <v>-2796.6895068322578</v>
      </c>
    </row>
    <row r="40" spans="1:18" x14ac:dyDescent="0.3">
      <c r="A40">
        <f t="shared" si="7"/>
        <v>35000</v>
      </c>
      <c r="B40">
        <f t="shared" si="0"/>
        <v>31620</v>
      </c>
      <c r="C40">
        <f t="shared" si="1"/>
        <v>25500</v>
      </c>
      <c r="D40">
        <f t="shared" si="2"/>
        <v>35000</v>
      </c>
      <c r="E40">
        <f t="shared" si="3"/>
        <v>28476</v>
      </c>
      <c r="F40" s="5">
        <f t="shared" si="8"/>
        <v>29104.800000000003</v>
      </c>
      <c r="G40" s="5">
        <f t="shared" si="9"/>
        <v>33100</v>
      </c>
      <c r="H40" s="5">
        <f t="shared" si="4"/>
        <v>30013.440000000002</v>
      </c>
      <c r="I40" s="5">
        <f t="shared" si="10"/>
        <v>-3086.5599999999977</v>
      </c>
      <c r="J40" s="5">
        <f t="shared" si="11"/>
        <v>12644</v>
      </c>
      <c r="K40" s="5">
        <f t="shared" si="12"/>
        <v>6524</v>
      </c>
      <c r="L40" s="5">
        <f t="shared" si="13"/>
        <v>6524</v>
      </c>
      <c r="M40" s="5">
        <f t="shared" si="14"/>
        <v>-9024</v>
      </c>
      <c r="N40" s="5">
        <f t="shared" si="5"/>
        <v>-3086.5599999999995</v>
      </c>
      <c r="O40" s="5">
        <f t="shared" si="6"/>
        <v>63201.870941832676</v>
      </c>
      <c r="P40" s="8">
        <f t="shared" si="15"/>
        <v>3085.5599999999995</v>
      </c>
      <c r="Q40" s="29">
        <f t="shared" si="16"/>
        <v>-3500.0759104717226</v>
      </c>
      <c r="R40" s="29">
        <f t="shared" si="17"/>
        <v>-2673.0440895282763</v>
      </c>
    </row>
    <row r="41" spans="1:18" x14ac:dyDescent="0.3">
      <c r="A41">
        <f t="shared" si="7"/>
        <v>40000</v>
      </c>
      <c r="B41" s="13">
        <f t="shared" si="0"/>
        <v>36570</v>
      </c>
      <c r="C41" s="13">
        <f t="shared" si="1"/>
        <v>29250</v>
      </c>
      <c r="D41" s="13">
        <f t="shared" si="2"/>
        <v>40000</v>
      </c>
      <c r="E41" s="13">
        <f t="shared" si="3"/>
        <v>32976</v>
      </c>
      <c r="F41" s="5">
        <f t="shared" si="8"/>
        <v>33694.800000000003</v>
      </c>
      <c r="G41" s="5">
        <f t="shared" si="9"/>
        <v>37850</v>
      </c>
      <c r="H41" s="5">
        <f t="shared" si="4"/>
        <v>34835.440000000002</v>
      </c>
      <c r="I41" s="16">
        <f t="shared" si="10"/>
        <v>-3014.5599999999977</v>
      </c>
      <c r="J41" s="5">
        <f t="shared" si="11"/>
        <v>14344</v>
      </c>
      <c r="K41" s="5">
        <f t="shared" si="12"/>
        <v>7024</v>
      </c>
      <c r="L41" s="5">
        <f t="shared" si="13"/>
        <v>7024</v>
      </c>
      <c r="M41" s="5">
        <f t="shared" si="14"/>
        <v>-9524</v>
      </c>
      <c r="N41" s="5">
        <f t="shared" si="5"/>
        <v>-3014.5599999999995</v>
      </c>
      <c r="O41" s="5">
        <f t="shared" si="6"/>
        <v>80275.65835219124</v>
      </c>
      <c r="P41" s="18">
        <f t="shared" si="15"/>
        <v>3013.5599999999995</v>
      </c>
      <c r="Q41" s="29">
        <f t="shared" si="16"/>
        <v>-3480.595708908631</v>
      </c>
      <c r="R41" s="29">
        <f t="shared" si="17"/>
        <v>-2548.524291091368</v>
      </c>
    </row>
    <row r="42" spans="1:18" x14ac:dyDescent="0.3">
      <c r="A42">
        <f t="shared" si="7"/>
        <v>45000</v>
      </c>
      <c r="B42">
        <f t="shared" si="0"/>
        <v>41520</v>
      </c>
      <c r="C42">
        <f t="shared" si="1"/>
        <v>33000</v>
      </c>
      <c r="D42">
        <f t="shared" si="2"/>
        <v>45000</v>
      </c>
      <c r="E42">
        <f t="shared" si="3"/>
        <v>37476</v>
      </c>
      <c r="F42" s="5">
        <f t="shared" si="8"/>
        <v>38284.800000000003</v>
      </c>
      <c r="G42" s="5">
        <f t="shared" si="9"/>
        <v>42600</v>
      </c>
      <c r="H42" s="5">
        <f t="shared" si="4"/>
        <v>39657.440000000002</v>
      </c>
      <c r="I42" s="5">
        <f t="shared" si="10"/>
        <v>-2942.5599999999977</v>
      </c>
      <c r="J42" s="5">
        <f t="shared" si="11"/>
        <v>16044</v>
      </c>
      <c r="K42" s="5">
        <f t="shared" si="12"/>
        <v>7524</v>
      </c>
      <c r="L42" s="5">
        <f t="shared" si="13"/>
        <v>7524</v>
      </c>
      <c r="M42" s="5">
        <f t="shared" si="14"/>
        <v>-10024</v>
      </c>
      <c r="N42" s="5">
        <f t="shared" si="5"/>
        <v>-2942.5599999999995</v>
      </c>
      <c r="O42" s="5">
        <f t="shared" si="6"/>
        <v>99622.083212749028</v>
      </c>
      <c r="P42" s="8">
        <f t="shared" si="15"/>
        <v>2941.5599999999995</v>
      </c>
      <c r="Q42" s="29">
        <f t="shared" si="16"/>
        <v>-3461.7245934764819</v>
      </c>
      <c r="R42" s="29">
        <f t="shared" si="17"/>
        <v>-2423.3954065235171</v>
      </c>
    </row>
    <row r="43" spans="1:18" x14ac:dyDescent="0.3">
      <c r="A43">
        <f t="shared" si="7"/>
        <v>50000</v>
      </c>
      <c r="B43">
        <f t="shared" si="0"/>
        <v>46470</v>
      </c>
      <c r="C43">
        <f t="shared" si="1"/>
        <v>36750</v>
      </c>
      <c r="D43">
        <f t="shared" si="2"/>
        <v>50000</v>
      </c>
      <c r="E43">
        <f t="shared" si="3"/>
        <v>41976</v>
      </c>
      <c r="F43" s="5">
        <f t="shared" si="8"/>
        <v>42874.8</v>
      </c>
      <c r="G43" s="5">
        <f t="shared" si="9"/>
        <v>47350</v>
      </c>
      <c r="H43" s="5">
        <f t="shared" si="4"/>
        <v>44479.44</v>
      </c>
      <c r="I43" s="5">
        <f t="shared" si="10"/>
        <v>-2870.5599999999977</v>
      </c>
      <c r="J43" s="5">
        <f t="shared" si="11"/>
        <v>17744</v>
      </c>
      <c r="K43" s="5">
        <f t="shared" si="12"/>
        <v>8024</v>
      </c>
      <c r="L43" s="5">
        <f t="shared" si="13"/>
        <v>8024</v>
      </c>
      <c r="M43" s="5">
        <f t="shared" si="14"/>
        <v>-10524</v>
      </c>
      <c r="N43" s="5">
        <f t="shared" si="5"/>
        <v>-2870.5599999999995</v>
      </c>
      <c r="O43" s="5">
        <f t="shared" si="6"/>
        <v>121241.145523506</v>
      </c>
      <c r="P43" s="8">
        <f t="shared" si="15"/>
        <v>2869.5599999999995</v>
      </c>
      <c r="Q43" s="29">
        <f t="shared" si="16"/>
        <v>-3443.2930858595041</v>
      </c>
      <c r="R43" s="29">
        <f t="shared" si="17"/>
        <v>-2297.8269141404949</v>
      </c>
    </row>
    <row r="44" spans="1:18" x14ac:dyDescent="0.3">
      <c r="A44">
        <f t="shared" si="7"/>
        <v>55000</v>
      </c>
      <c r="B44">
        <f t="shared" si="0"/>
        <v>51420</v>
      </c>
      <c r="C44">
        <f t="shared" si="1"/>
        <v>40500</v>
      </c>
      <c r="D44">
        <f t="shared" si="2"/>
        <v>55000</v>
      </c>
      <c r="E44">
        <f t="shared" si="3"/>
        <v>46476</v>
      </c>
      <c r="F44" s="5">
        <f t="shared" si="8"/>
        <v>47464.800000000003</v>
      </c>
      <c r="G44" s="5">
        <f t="shared" si="9"/>
        <v>52100</v>
      </c>
      <c r="H44" s="5">
        <f t="shared" si="4"/>
        <v>49301.440000000002</v>
      </c>
      <c r="I44" s="5">
        <f t="shared" si="10"/>
        <v>-2798.5599999999977</v>
      </c>
      <c r="J44" s="5">
        <f t="shared" si="11"/>
        <v>19444</v>
      </c>
      <c r="K44" s="5">
        <f t="shared" si="12"/>
        <v>8524</v>
      </c>
      <c r="L44" s="5">
        <f t="shared" si="13"/>
        <v>8524</v>
      </c>
      <c r="M44" s="5">
        <f t="shared" si="14"/>
        <v>-11024</v>
      </c>
      <c r="N44" s="5">
        <f t="shared" si="5"/>
        <v>-2798.5599999999995</v>
      </c>
      <c r="O44" s="5">
        <f t="shared" si="6"/>
        <v>145132.84528446218</v>
      </c>
      <c r="P44" s="8">
        <f t="shared" si="15"/>
        <v>2797.5600000000045</v>
      </c>
      <c r="Q44" s="29">
        <f t="shared" si="16"/>
        <v>-3425.1884541365944</v>
      </c>
      <c r="R44" s="29">
        <f t="shared" si="17"/>
        <v>-2171.9315458634046</v>
      </c>
    </row>
    <row r="45" spans="1:18" x14ac:dyDescent="0.3">
      <c r="A45">
        <f t="shared" si="7"/>
        <v>60000</v>
      </c>
      <c r="B45">
        <f t="shared" si="0"/>
        <v>56370</v>
      </c>
      <c r="C45">
        <f t="shared" si="1"/>
        <v>44250</v>
      </c>
      <c r="D45">
        <f t="shared" si="2"/>
        <v>60000</v>
      </c>
      <c r="E45">
        <f t="shared" si="3"/>
        <v>50976</v>
      </c>
      <c r="F45" s="5">
        <f t="shared" si="8"/>
        <v>52054.8</v>
      </c>
      <c r="G45" s="5">
        <f t="shared" si="9"/>
        <v>56850</v>
      </c>
      <c r="H45" s="5">
        <f t="shared" si="4"/>
        <v>54123.439999999995</v>
      </c>
      <c r="I45" s="5">
        <f t="shared" si="10"/>
        <v>-2726.5600000000049</v>
      </c>
      <c r="J45" s="5">
        <f t="shared" si="11"/>
        <v>21144</v>
      </c>
      <c r="K45" s="5">
        <f t="shared" si="12"/>
        <v>9024</v>
      </c>
      <c r="L45" s="5">
        <f t="shared" si="13"/>
        <v>9024</v>
      </c>
      <c r="M45" s="5">
        <f t="shared" si="14"/>
        <v>-11524</v>
      </c>
      <c r="N45" s="5">
        <f t="shared" si="5"/>
        <v>-2726.5599999999995</v>
      </c>
      <c r="O45" s="5">
        <f t="shared" si="6"/>
        <v>171297.18249561757</v>
      </c>
      <c r="P45" s="8">
        <f t="shared" si="15"/>
        <v>2725.5600000013437</v>
      </c>
      <c r="Q45" s="29">
        <f t="shared" si="16"/>
        <v>-3407.3330685081514</v>
      </c>
      <c r="R45" s="29">
        <f t="shared" si="17"/>
        <v>-2045.7869314918476</v>
      </c>
    </row>
    <row r="46" spans="1:18" x14ac:dyDescent="0.3">
      <c r="A46">
        <f t="shared" si="7"/>
        <v>65000</v>
      </c>
      <c r="B46">
        <f t="shared" si="0"/>
        <v>61320</v>
      </c>
      <c r="C46">
        <f t="shared" si="1"/>
        <v>48000</v>
      </c>
      <c r="D46">
        <f t="shared" si="2"/>
        <v>65000</v>
      </c>
      <c r="E46">
        <f t="shared" si="3"/>
        <v>55476</v>
      </c>
      <c r="F46" s="5">
        <f t="shared" si="8"/>
        <v>56644.800000000003</v>
      </c>
      <c r="G46" s="5">
        <f t="shared" si="9"/>
        <v>61600</v>
      </c>
      <c r="H46" s="5">
        <f t="shared" si="4"/>
        <v>58945.439999999995</v>
      </c>
      <c r="I46" s="5">
        <f t="shared" si="10"/>
        <v>-2654.5600000000049</v>
      </c>
      <c r="J46" s="5">
        <f t="shared" si="11"/>
        <v>22844</v>
      </c>
      <c r="K46" s="5">
        <f t="shared" si="12"/>
        <v>9524</v>
      </c>
      <c r="L46" s="5">
        <f t="shared" si="13"/>
        <v>9524</v>
      </c>
      <c r="M46" s="5">
        <f t="shared" si="14"/>
        <v>-12024</v>
      </c>
      <c r="N46" s="5">
        <f t="shared" si="5"/>
        <v>-2654.5599999999995</v>
      </c>
      <c r="O46" s="5">
        <f t="shared" si="6"/>
        <v>199734.15715697219</v>
      </c>
      <c r="P46" s="8">
        <f t="shared" si="15"/>
        <v>2653.5600001020375</v>
      </c>
      <c r="Q46" s="29">
        <f t="shared" si="16"/>
        <v>-3389.6718564241155</v>
      </c>
      <c r="R46" s="29">
        <f t="shared" si="17"/>
        <v>-1919.4481435758835</v>
      </c>
    </row>
    <row r="47" spans="1:18" x14ac:dyDescent="0.3">
      <c r="A47">
        <f t="shared" si="7"/>
        <v>70000</v>
      </c>
      <c r="B47">
        <f t="shared" si="0"/>
        <v>66270</v>
      </c>
      <c r="C47">
        <f t="shared" si="1"/>
        <v>51750</v>
      </c>
      <c r="D47">
        <f t="shared" si="2"/>
        <v>70000</v>
      </c>
      <c r="E47">
        <f t="shared" si="3"/>
        <v>59976</v>
      </c>
      <c r="F47" s="5">
        <f t="shared" si="8"/>
        <v>61234.8</v>
      </c>
      <c r="G47" s="5">
        <f t="shared" si="9"/>
        <v>66350</v>
      </c>
      <c r="H47" s="5">
        <f t="shared" si="4"/>
        <v>63767.440000000017</v>
      </c>
      <c r="I47" s="5">
        <f t="shared" si="10"/>
        <v>-2582.5599999999831</v>
      </c>
      <c r="J47" s="5">
        <f t="shared" si="11"/>
        <v>24544</v>
      </c>
      <c r="K47" s="5">
        <f t="shared" si="12"/>
        <v>10024</v>
      </c>
      <c r="L47" s="5">
        <f t="shared" si="13"/>
        <v>10024</v>
      </c>
      <c r="M47" s="5">
        <f t="shared" si="14"/>
        <v>-12524</v>
      </c>
      <c r="N47" s="5">
        <f t="shared" si="5"/>
        <v>-2582.5599999999995</v>
      </c>
      <c r="O47" s="5">
        <f t="shared" si="6"/>
        <v>230443.76926852582</v>
      </c>
      <c r="P47" s="8">
        <f t="shared" si="15"/>
        <v>2581.5600031286058</v>
      </c>
      <c r="Q47" s="29">
        <f t="shared" si="16"/>
        <v>-3372.1647311671404</v>
      </c>
      <c r="R47" s="29">
        <f t="shared" si="17"/>
        <v>-1792.9552688328586</v>
      </c>
    </row>
    <row r="48" spans="1:18" x14ac:dyDescent="0.3">
      <c r="A48">
        <f t="shared" si="7"/>
        <v>75000</v>
      </c>
      <c r="B48">
        <f t="shared" si="0"/>
        <v>71220</v>
      </c>
      <c r="C48">
        <f t="shared" si="1"/>
        <v>55500</v>
      </c>
      <c r="D48">
        <f t="shared" si="2"/>
        <v>75000</v>
      </c>
      <c r="E48">
        <f t="shared" si="3"/>
        <v>64476</v>
      </c>
      <c r="F48" s="5">
        <f t="shared" si="8"/>
        <v>65824.800000000003</v>
      </c>
      <c r="G48" s="5">
        <f t="shared" si="9"/>
        <v>71100</v>
      </c>
      <c r="H48" s="5">
        <f t="shared" si="4"/>
        <v>68589.440000000017</v>
      </c>
      <c r="I48" s="5">
        <f t="shared" si="10"/>
        <v>-2510.5599999999831</v>
      </c>
      <c r="J48" s="5">
        <f t="shared" si="11"/>
        <v>26244</v>
      </c>
      <c r="K48" s="5">
        <f t="shared" si="12"/>
        <v>10524</v>
      </c>
      <c r="L48" s="5">
        <f t="shared" si="13"/>
        <v>10524</v>
      </c>
      <c r="M48" s="5">
        <f t="shared" si="14"/>
        <v>-13024</v>
      </c>
      <c r="N48" s="5">
        <f t="shared" si="5"/>
        <v>-2510.5599999999995</v>
      </c>
      <c r="O48" s="5">
        <f t="shared" si="6"/>
        <v>263426.01883027877</v>
      </c>
      <c r="P48" s="8">
        <f t="shared" si="15"/>
        <v>2509.5600488252712</v>
      </c>
      <c r="Q48" s="29">
        <f t="shared" si="16"/>
        <v>-3354.7818552517306</v>
      </c>
      <c r="R48" s="29">
        <f t="shared" si="17"/>
        <v>-1666.3381447482684</v>
      </c>
    </row>
    <row r="49" spans="1:18" x14ac:dyDescent="0.3">
      <c r="A49">
        <f t="shared" si="7"/>
        <v>80000</v>
      </c>
      <c r="B49">
        <f t="shared" si="0"/>
        <v>76170</v>
      </c>
      <c r="C49">
        <f t="shared" si="1"/>
        <v>59250</v>
      </c>
      <c r="D49">
        <f t="shared" si="2"/>
        <v>80000</v>
      </c>
      <c r="E49">
        <f t="shared" si="3"/>
        <v>68976</v>
      </c>
      <c r="F49" s="5">
        <f t="shared" si="8"/>
        <v>70414.8</v>
      </c>
      <c r="G49" s="5">
        <f t="shared" si="9"/>
        <v>75850</v>
      </c>
      <c r="H49" s="5">
        <f t="shared" si="4"/>
        <v>73411.44</v>
      </c>
      <c r="I49" s="5">
        <f t="shared" si="10"/>
        <v>-2438.5599999999977</v>
      </c>
      <c r="J49" s="5">
        <f t="shared" si="11"/>
        <v>27944</v>
      </c>
      <c r="K49" s="5">
        <f t="shared" si="12"/>
        <v>11024</v>
      </c>
      <c r="L49" s="5">
        <f t="shared" si="13"/>
        <v>11024</v>
      </c>
      <c r="M49" s="5">
        <f t="shared" si="14"/>
        <v>-13524</v>
      </c>
      <c r="N49" s="5">
        <f t="shared" si="5"/>
        <v>-2438.5599999999995</v>
      </c>
      <c r="O49" s="5">
        <f t="shared" si="6"/>
        <v>298680.90584223106</v>
      </c>
      <c r="P49" s="8">
        <f t="shared" si="15"/>
        <v>2437.5604566385095</v>
      </c>
      <c r="Q49" s="29">
        <f t="shared" si="16"/>
        <v>-3337.5005818321561</v>
      </c>
      <c r="R49" s="29">
        <f t="shared" si="17"/>
        <v>-1539.6194181678432</v>
      </c>
    </row>
    <row r="50" spans="1:18" x14ac:dyDescent="0.3">
      <c r="A50">
        <f t="shared" si="7"/>
        <v>85000</v>
      </c>
      <c r="B50">
        <f t="shared" si="0"/>
        <v>81120</v>
      </c>
      <c r="C50">
        <f t="shared" si="1"/>
        <v>63000</v>
      </c>
      <c r="D50">
        <f t="shared" si="2"/>
        <v>85000</v>
      </c>
      <c r="E50">
        <f t="shared" si="3"/>
        <v>73476</v>
      </c>
      <c r="F50" s="5">
        <f t="shared" si="8"/>
        <v>75004.800000000003</v>
      </c>
      <c r="G50" s="5">
        <f t="shared" si="9"/>
        <v>80600</v>
      </c>
      <c r="H50" s="5">
        <f t="shared" si="4"/>
        <v>78233.440000000002</v>
      </c>
      <c r="I50" s="5">
        <f t="shared" si="10"/>
        <v>-2366.5599999999977</v>
      </c>
      <c r="J50" s="5">
        <f t="shared" si="11"/>
        <v>29644</v>
      </c>
      <c r="K50" s="5">
        <f t="shared" si="12"/>
        <v>11524</v>
      </c>
      <c r="L50" s="5">
        <f t="shared" si="13"/>
        <v>11524</v>
      </c>
      <c r="M50" s="5">
        <f t="shared" si="14"/>
        <v>-14024</v>
      </c>
      <c r="N50" s="5">
        <f t="shared" si="5"/>
        <v>-2366.5599999999995</v>
      </c>
      <c r="O50" s="5">
        <f t="shared" si="6"/>
        <v>336208.4303043824</v>
      </c>
      <c r="P50" s="8">
        <f t="shared" si="15"/>
        <v>2365.5628789347948</v>
      </c>
      <c r="Q50" s="29">
        <f t="shared" si="16"/>
        <v>-3320.303423474948</v>
      </c>
      <c r="R50" s="29">
        <f t="shared" si="17"/>
        <v>-1412.816576525051</v>
      </c>
    </row>
    <row r="51" spans="1:18" x14ac:dyDescent="0.3">
      <c r="A51">
        <f t="shared" si="7"/>
        <v>90000</v>
      </c>
      <c r="B51">
        <f t="shared" si="0"/>
        <v>86070</v>
      </c>
      <c r="C51">
        <f t="shared" si="1"/>
        <v>66750</v>
      </c>
      <c r="D51">
        <f t="shared" si="2"/>
        <v>90000</v>
      </c>
      <c r="E51">
        <f t="shared" si="3"/>
        <v>77976</v>
      </c>
      <c r="F51" s="5">
        <f t="shared" si="8"/>
        <v>79594.8</v>
      </c>
      <c r="G51" s="5">
        <f t="shared" si="9"/>
        <v>85350</v>
      </c>
      <c r="H51" s="5">
        <f t="shared" si="4"/>
        <v>83055.44</v>
      </c>
      <c r="I51" s="5">
        <f t="shared" si="10"/>
        <v>-2294.5599999999977</v>
      </c>
      <c r="J51" s="5">
        <f t="shared" si="11"/>
        <v>31344</v>
      </c>
      <c r="K51" s="5">
        <f t="shared" si="12"/>
        <v>12024</v>
      </c>
      <c r="L51" s="5">
        <f t="shared" si="13"/>
        <v>12024</v>
      </c>
      <c r="M51" s="5">
        <f t="shared" si="14"/>
        <v>-14524</v>
      </c>
      <c r="N51" s="5">
        <f t="shared" si="5"/>
        <v>-2294.5599999999995</v>
      </c>
      <c r="O51" s="5">
        <f t="shared" si="6"/>
        <v>376008.59221673303</v>
      </c>
      <c r="P51" s="8">
        <f t="shared" si="15"/>
        <v>2293.5733383203656</v>
      </c>
      <c r="Q51" s="29">
        <f t="shared" si="16"/>
        <v>-3303.1766691838934</v>
      </c>
      <c r="R51" s="29">
        <f t="shared" si="17"/>
        <v>-1285.9433308161056</v>
      </c>
    </row>
    <row r="52" spans="1:18" x14ac:dyDescent="0.3">
      <c r="A52">
        <f t="shared" si="7"/>
        <v>95000</v>
      </c>
      <c r="B52">
        <f t="shared" si="0"/>
        <v>91020</v>
      </c>
      <c r="C52">
        <f t="shared" si="1"/>
        <v>70500</v>
      </c>
      <c r="D52">
        <f t="shared" si="2"/>
        <v>95000</v>
      </c>
      <c r="E52">
        <f t="shared" si="3"/>
        <v>82476</v>
      </c>
      <c r="F52" s="5">
        <f t="shared" si="8"/>
        <v>84184.8</v>
      </c>
      <c r="G52" s="5">
        <f t="shared" si="9"/>
        <v>90100</v>
      </c>
      <c r="H52" s="5">
        <f t="shared" si="4"/>
        <v>87877.440000000002</v>
      </c>
      <c r="I52" s="5">
        <f t="shared" si="10"/>
        <v>-2222.5599999999977</v>
      </c>
      <c r="J52" s="5">
        <f t="shared" si="11"/>
        <v>33044</v>
      </c>
      <c r="K52" s="5">
        <f t="shared" si="12"/>
        <v>12524</v>
      </c>
      <c r="L52" s="5">
        <f t="shared" si="13"/>
        <v>12524</v>
      </c>
      <c r="M52" s="5">
        <f t="shared" si="14"/>
        <v>-15024</v>
      </c>
      <c r="N52" s="5">
        <f t="shared" si="5"/>
        <v>-2222.5599999999995</v>
      </c>
      <c r="O52" s="5">
        <f t="shared" si="6"/>
        <v>418081.39157928282</v>
      </c>
      <c r="P52" s="8">
        <f t="shared" si="15"/>
        <v>2221.6084304475621</v>
      </c>
      <c r="Q52" s="29">
        <f t="shared" si="16"/>
        <v>-3286.1094216379543</v>
      </c>
      <c r="R52" s="29">
        <f t="shared" si="17"/>
        <v>-1159.0105783620445</v>
      </c>
    </row>
    <row r="53" spans="1:18" x14ac:dyDescent="0.3">
      <c r="A53">
        <f t="shared" si="7"/>
        <v>100000</v>
      </c>
      <c r="B53">
        <f t="shared" si="0"/>
        <v>95970</v>
      </c>
      <c r="C53">
        <f t="shared" si="1"/>
        <v>74250</v>
      </c>
      <c r="D53">
        <f t="shared" si="2"/>
        <v>100000</v>
      </c>
      <c r="E53">
        <f t="shared" si="3"/>
        <v>86976</v>
      </c>
      <c r="F53" s="5">
        <f t="shared" si="8"/>
        <v>88774.8</v>
      </c>
      <c r="G53" s="5">
        <f t="shared" si="9"/>
        <v>94850</v>
      </c>
      <c r="H53" s="5">
        <f t="shared" si="4"/>
        <v>92699.44</v>
      </c>
      <c r="I53" s="5">
        <f t="shared" si="10"/>
        <v>-2150.5599999999977</v>
      </c>
      <c r="J53" s="5">
        <f t="shared" si="11"/>
        <v>34744</v>
      </c>
      <c r="K53" s="5">
        <f t="shared" si="12"/>
        <v>13024</v>
      </c>
      <c r="L53" s="5">
        <f t="shared" si="13"/>
        <v>13024</v>
      </c>
      <c r="M53" s="5">
        <f t="shared" si="14"/>
        <v>-15524</v>
      </c>
      <c r="N53" s="5">
        <f t="shared" si="5"/>
        <v>-2150.5599999999995</v>
      </c>
      <c r="O53" s="5">
        <f t="shared" si="6"/>
        <v>462426.82839203184</v>
      </c>
      <c r="P53" s="8">
        <f t="shared" si="15"/>
        <v>2149.704682649462</v>
      </c>
      <c r="Q53" s="29">
        <f t="shared" si="16"/>
        <v>-3269.0929134871994</v>
      </c>
      <c r="R53" s="29">
        <f t="shared" si="17"/>
        <v>-1032.0270865127998</v>
      </c>
    </row>
    <row r="54" spans="1:18" x14ac:dyDescent="0.3">
      <c r="A54">
        <f t="shared" si="7"/>
        <v>105000</v>
      </c>
      <c r="B54">
        <f t="shared" si="0"/>
        <v>100920</v>
      </c>
      <c r="C54">
        <f t="shared" si="1"/>
        <v>78000</v>
      </c>
      <c r="D54">
        <f t="shared" si="2"/>
        <v>105000</v>
      </c>
      <c r="E54">
        <f t="shared" si="3"/>
        <v>91476</v>
      </c>
      <c r="F54" s="5">
        <f t="shared" si="8"/>
        <v>93364.800000000003</v>
      </c>
      <c r="G54" s="5">
        <f t="shared" si="9"/>
        <v>99600</v>
      </c>
      <c r="H54" s="5">
        <f t="shared" si="4"/>
        <v>97521.44</v>
      </c>
      <c r="I54" s="5">
        <f t="shared" si="10"/>
        <v>-2078.5599999999977</v>
      </c>
      <c r="J54" s="5">
        <f t="shared" si="11"/>
        <v>36444</v>
      </c>
      <c r="K54" s="5">
        <f t="shared" si="12"/>
        <v>13524</v>
      </c>
      <c r="L54" s="5">
        <f t="shared" si="13"/>
        <v>13524</v>
      </c>
      <c r="M54" s="5">
        <f t="shared" si="14"/>
        <v>-16024</v>
      </c>
      <c r="N54" s="5">
        <f t="shared" si="5"/>
        <v>-2078.5599999999995</v>
      </c>
      <c r="O54" s="5">
        <f t="shared" si="6"/>
        <v>509044.90265498002</v>
      </c>
      <c r="P54" s="8">
        <f t="shared" si="15"/>
        <v>2077.9291417746895</v>
      </c>
      <c r="Q54" s="29">
        <f t="shared" si="16"/>
        <v>-3252.1200130452708</v>
      </c>
      <c r="R54" s="29">
        <f t="shared" si="17"/>
        <v>-904.99998695472846</v>
      </c>
    </row>
    <row r="55" spans="1:18" x14ac:dyDescent="0.3">
      <c r="A55">
        <f t="shared" si="7"/>
        <v>110000</v>
      </c>
      <c r="B55">
        <f t="shared" si="0"/>
        <v>105870</v>
      </c>
      <c r="C55">
        <f t="shared" si="1"/>
        <v>81750</v>
      </c>
      <c r="D55">
        <f t="shared" si="2"/>
        <v>110000</v>
      </c>
      <c r="E55">
        <f t="shared" si="3"/>
        <v>95976</v>
      </c>
      <c r="F55" s="5">
        <f t="shared" si="8"/>
        <v>97954.8</v>
      </c>
      <c r="G55" s="5">
        <f t="shared" si="9"/>
        <v>104350</v>
      </c>
      <c r="H55" s="5">
        <f t="shared" si="4"/>
        <v>102343.44</v>
      </c>
      <c r="I55" s="5">
        <f t="shared" si="10"/>
        <v>-2006.5599999999977</v>
      </c>
      <c r="J55" s="5">
        <f t="shared" si="11"/>
        <v>38144</v>
      </c>
      <c r="K55" s="5">
        <f t="shared" si="12"/>
        <v>14024</v>
      </c>
      <c r="L55" s="5">
        <f t="shared" si="13"/>
        <v>14024</v>
      </c>
      <c r="M55" s="5">
        <f t="shared" si="14"/>
        <v>-16524</v>
      </c>
      <c r="N55" s="5">
        <f t="shared" si="5"/>
        <v>-2006.5599999999995</v>
      </c>
      <c r="O55" s="5">
        <f t="shared" si="6"/>
        <v>557935.61436812743</v>
      </c>
      <c r="P55" s="8">
        <f t="shared" si="15"/>
        <v>2006.3879712626467</v>
      </c>
      <c r="Q55" s="29">
        <f t="shared" si="16"/>
        <v>-3235.184861078591</v>
      </c>
      <c r="R55" s="29">
        <f t="shared" si="17"/>
        <v>-777.93513892140777</v>
      </c>
    </row>
    <row r="56" spans="1:18" x14ac:dyDescent="0.3">
      <c r="A56">
        <f t="shared" si="7"/>
        <v>115000</v>
      </c>
      <c r="B56">
        <f t="shared" si="0"/>
        <v>110820</v>
      </c>
      <c r="C56">
        <f t="shared" si="1"/>
        <v>85500</v>
      </c>
      <c r="D56">
        <f t="shared" si="2"/>
        <v>115000</v>
      </c>
      <c r="E56">
        <f t="shared" si="3"/>
        <v>100476</v>
      </c>
      <c r="F56" s="5">
        <f t="shared" si="8"/>
        <v>102544.8</v>
      </c>
      <c r="G56" s="5">
        <f t="shared" si="9"/>
        <v>109100</v>
      </c>
      <c r="H56" s="5">
        <f t="shared" si="4"/>
        <v>107165.44</v>
      </c>
      <c r="I56" s="5">
        <f t="shared" si="10"/>
        <v>-1934.5599999999977</v>
      </c>
      <c r="J56" s="5">
        <f t="shared" si="11"/>
        <v>39844</v>
      </c>
      <c r="K56" s="5">
        <f t="shared" si="12"/>
        <v>14524</v>
      </c>
      <c r="L56" s="5">
        <f t="shared" si="13"/>
        <v>14524</v>
      </c>
      <c r="M56" s="5">
        <f t="shared" si="14"/>
        <v>-17024</v>
      </c>
      <c r="N56" s="5">
        <f t="shared" si="5"/>
        <v>-1934.5599999999995</v>
      </c>
      <c r="O56" s="5">
        <f t="shared" si="6"/>
        <v>609098.96353147412</v>
      </c>
      <c r="P56" s="8">
        <f t="shared" si="15"/>
        <v>1935.2300901320182</v>
      </c>
      <c r="Q56" s="29">
        <f t="shared" si="16"/>
        <v>-3218.2825999720026</v>
      </c>
      <c r="R56" s="29">
        <f t="shared" si="17"/>
        <v>-650.83740002799664</v>
      </c>
    </row>
    <row r="57" spans="1:18" x14ac:dyDescent="0.3">
      <c r="A57">
        <f t="shared" si="7"/>
        <v>120000</v>
      </c>
      <c r="B57">
        <f t="shared" si="0"/>
        <v>115770</v>
      </c>
      <c r="C57">
        <f t="shared" si="1"/>
        <v>89250</v>
      </c>
      <c r="D57">
        <f t="shared" si="2"/>
        <v>120000</v>
      </c>
      <c r="E57">
        <f t="shared" si="3"/>
        <v>104976</v>
      </c>
      <c r="F57" s="5">
        <f t="shared" si="8"/>
        <v>107134.8</v>
      </c>
      <c r="G57" s="5">
        <f t="shared" si="9"/>
        <v>113850</v>
      </c>
      <c r="H57" s="5">
        <f t="shared" si="4"/>
        <v>111987.44</v>
      </c>
      <c r="I57" s="5">
        <f t="shared" si="10"/>
        <v>-1862.5599999999977</v>
      </c>
      <c r="J57" s="5">
        <f t="shared" si="11"/>
        <v>41544</v>
      </c>
      <c r="K57" s="5">
        <f t="shared" si="12"/>
        <v>15024</v>
      </c>
      <c r="L57" s="5">
        <f t="shared" si="13"/>
        <v>15024</v>
      </c>
      <c r="M57" s="5">
        <f t="shared" si="14"/>
        <v>-17524</v>
      </c>
      <c r="N57" s="5">
        <f t="shared" si="5"/>
        <v>-1862.5599999999995</v>
      </c>
      <c r="O57" s="5">
        <f t="shared" si="6"/>
        <v>662534.95014501968</v>
      </c>
      <c r="P57" s="8">
        <f t="shared" si="15"/>
        <v>1864.6444506776877</v>
      </c>
      <c r="Q57" s="29">
        <f t="shared" si="16"/>
        <v>-3201.4091690531409</v>
      </c>
      <c r="R57" s="29">
        <f t="shared" si="17"/>
        <v>-523.7108309468581</v>
      </c>
    </row>
    <row r="58" spans="1:18" x14ac:dyDescent="0.3">
      <c r="A58">
        <f t="shared" si="7"/>
        <v>125000</v>
      </c>
      <c r="B58">
        <f t="shared" si="0"/>
        <v>120720</v>
      </c>
      <c r="C58">
        <f t="shared" si="1"/>
        <v>93000</v>
      </c>
      <c r="D58">
        <f t="shared" si="2"/>
        <v>125000</v>
      </c>
      <c r="E58">
        <f t="shared" si="3"/>
        <v>109476</v>
      </c>
      <c r="F58" s="5">
        <f t="shared" si="8"/>
        <v>111724.8</v>
      </c>
      <c r="G58" s="5">
        <f t="shared" si="9"/>
        <v>118600</v>
      </c>
      <c r="H58" s="5">
        <f t="shared" si="4"/>
        <v>116809.44</v>
      </c>
      <c r="I58" s="5">
        <f t="shared" si="10"/>
        <v>-1790.5599999999977</v>
      </c>
      <c r="J58" s="5">
        <f t="shared" si="11"/>
        <v>43244</v>
      </c>
      <c r="K58" s="5">
        <f t="shared" si="12"/>
        <v>15524</v>
      </c>
      <c r="L58" s="5">
        <f t="shared" si="13"/>
        <v>15524</v>
      </c>
      <c r="M58" s="5">
        <f t="shared" si="14"/>
        <v>-18024</v>
      </c>
      <c r="N58" s="5">
        <f t="shared" si="5"/>
        <v>-1790.5599999999995</v>
      </c>
      <c r="O58" s="5">
        <f t="shared" si="6"/>
        <v>718243.57420876506</v>
      </c>
      <c r="P58" s="8">
        <f t="shared" si="15"/>
        <v>1794.8514658779409</v>
      </c>
      <c r="Q58" s="29">
        <f t="shared" si="16"/>
        <v>-3184.5611480076386</v>
      </c>
      <c r="R58" s="29">
        <f t="shared" si="17"/>
        <v>-396.55885199236036</v>
      </c>
    </row>
    <row r="59" spans="1:18" x14ac:dyDescent="0.3">
      <c r="A59">
        <f t="shared" si="7"/>
        <v>130000</v>
      </c>
      <c r="B59">
        <f t="shared" si="0"/>
        <v>125670</v>
      </c>
      <c r="C59">
        <f t="shared" si="1"/>
        <v>96750</v>
      </c>
      <c r="D59">
        <f t="shared" si="2"/>
        <v>130000</v>
      </c>
      <c r="E59">
        <f t="shared" si="3"/>
        <v>113976</v>
      </c>
      <c r="F59" s="5">
        <f t="shared" si="8"/>
        <v>116314.8</v>
      </c>
      <c r="G59" s="5">
        <f t="shared" si="9"/>
        <v>123350</v>
      </c>
      <c r="H59" s="5">
        <f t="shared" si="4"/>
        <v>121631.44</v>
      </c>
      <c r="I59" s="5">
        <f t="shared" si="10"/>
        <v>-1718.5599999999977</v>
      </c>
      <c r="J59" s="5">
        <f t="shared" si="11"/>
        <v>44944</v>
      </c>
      <c r="K59" s="5">
        <f t="shared" si="12"/>
        <v>16024</v>
      </c>
      <c r="L59" s="5">
        <f t="shared" si="13"/>
        <v>16024</v>
      </c>
      <c r="M59" s="5">
        <f t="shared" si="14"/>
        <v>-18524</v>
      </c>
      <c r="N59" s="5">
        <f t="shared" si="5"/>
        <v>-1718.5599999999977</v>
      </c>
      <c r="O59" s="5">
        <f t="shared" si="6"/>
        <v>776224.83572270896</v>
      </c>
      <c r="P59" s="8">
        <f t="shared" si="15"/>
        <v>1726.0904893296063</v>
      </c>
      <c r="Q59" s="29">
        <f t="shared" si="16"/>
        <v>-3167.7356357308295</v>
      </c>
      <c r="R59" s="29">
        <f t="shared" si="17"/>
        <v>-269.38436426916587</v>
      </c>
    </row>
    <row r="60" spans="1:18" x14ac:dyDescent="0.3">
      <c r="A60">
        <f t="shared" si="7"/>
        <v>135000</v>
      </c>
      <c r="B60">
        <f t="shared" si="0"/>
        <v>130620</v>
      </c>
      <c r="C60">
        <f t="shared" si="1"/>
        <v>100500</v>
      </c>
      <c r="D60">
        <f t="shared" si="2"/>
        <v>135000</v>
      </c>
      <c r="E60">
        <f t="shared" si="3"/>
        <v>118476</v>
      </c>
      <c r="F60" s="5">
        <f t="shared" si="8"/>
        <v>120904.8</v>
      </c>
      <c r="G60" s="5">
        <f t="shared" si="9"/>
        <v>128100</v>
      </c>
      <c r="H60" s="5">
        <f t="shared" si="4"/>
        <v>126453.44</v>
      </c>
      <c r="I60" s="5">
        <f t="shared" si="10"/>
        <v>-1646.5599999999977</v>
      </c>
      <c r="J60" s="5">
        <f t="shared" si="11"/>
        <v>46644</v>
      </c>
      <c r="K60" s="5">
        <f t="shared" si="12"/>
        <v>16524</v>
      </c>
      <c r="L60" s="5">
        <f t="shared" si="13"/>
        <v>16524</v>
      </c>
      <c r="M60" s="5">
        <f t="shared" si="14"/>
        <v>-19024</v>
      </c>
      <c r="N60" s="5">
        <f t="shared" si="5"/>
        <v>-1646.5599999999977</v>
      </c>
      <c r="O60" s="5">
        <f t="shared" si="6"/>
        <v>836478.73468685267</v>
      </c>
      <c r="P60" s="8">
        <f t="shared" si="15"/>
        <v>1658.6057696642724</v>
      </c>
      <c r="Q60" s="29">
        <f t="shared" si="16"/>
        <v>-3150.9301556206237</v>
      </c>
      <c r="R60" s="29">
        <f t="shared" si="17"/>
        <v>-142.18984437937183</v>
      </c>
    </row>
    <row r="61" spans="1:18" x14ac:dyDescent="0.3">
      <c r="A61">
        <f t="shared" si="7"/>
        <v>140000</v>
      </c>
      <c r="B61">
        <f t="shared" si="0"/>
        <v>135570</v>
      </c>
      <c r="C61">
        <f t="shared" si="1"/>
        <v>104250</v>
      </c>
      <c r="D61">
        <f t="shared" si="2"/>
        <v>140000</v>
      </c>
      <c r="E61">
        <f t="shared" si="3"/>
        <v>122976</v>
      </c>
      <c r="F61" s="5">
        <f t="shared" si="8"/>
        <v>125494.8</v>
      </c>
      <c r="G61" s="5">
        <f t="shared" si="9"/>
        <v>132850</v>
      </c>
      <c r="H61" s="5">
        <f t="shared" si="4"/>
        <v>131275.44</v>
      </c>
      <c r="I61" s="5">
        <f t="shared" si="10"/>
        <v>-1574.5599999999977</v>
      </c>
      <c r="J61" s="5">
        <f t="shared" si="11"/>
        <v>48344</v>
      </c>
      <c r="K61" s="5">
        <f t="shared" si="12"/>
        <v>17024</v>
      </c>
      <c r="L61" s="5">
        <f t="shared" si="13"/>
        <v>17024</v>
      </c>
      <c r="M61" s="5">
        <f t="shared" si="14"/>
        <v>-19524</v>
      </c>
      <c r="N61" s="5">
        <f t="shared" si="5"/>
        <v>-1574.5599999999977</v>
      </c>
      <c r="O61" s="5">
        <f t="shared" si="6"/>
        <v>899005.27110119513</v>
      </c>
      <c r="P61" s="8">
        <f t="shared" si="15"/>
        <v>1592.6330688752321</v>
      </c>
      <c r="Q61" s="29">
        <f t="shared" si="16"/>
        <v>-3134.1425808289541</v>
      </c>
      <c r="R61" s="29">
        <f t="shared" si="17"/>
        <v>-14.97741917104122</v>
      </c>
    </row>
    <row r="62" spans="1:18" x14ac:dyDescent="0.3">
      <c r="A62">
        <f t="shared" si="7"/>
        <v>145000</v>
      </c>
      <c r="B62">
        <f t="shared" si="0"/>
        <v>140520</v>
      </c>
      <c r="C62">
        <f t="shared" si="1"/>
        <v>108000</v>
      </c>
      <c r="D62">
        <f t="shared" si="2"/>
        <v>145000</v>
      </c>
      <c r="E62">
        <f t="shared" si="3"/>
        <v>127476</v>
      </c>
      <c r="F62" s="5">
        <f t="shared" si="8"/>
        <v>130084.8</v>
      </c>
      <c r="G62" s="5">
        <f t="shared" si="9"/>
        <v>137600</v>
      </c>
      <c r="H62" s="5">
        <f t="shared" si="4"/>
        <v>136097.44</v>
      </c>
      <c r="I62" s="5">
        <f t="shared" si="10"/>
        <v>-1502.5599999999977</v>
      </c>
      <c r="J62" s="5">
        <f t="shared" si="11"/>
        <v>50044</v>
      </c>
      <c r="K62" s="5">
        <f t="shared" si="12"/>
        <v>17524</v>
      </c>
      <c r="L62" s="5">
        <f t="shared" si="13"/>
        <v>17524</v>
      </c>
      <c r="M62" s="5">
        <f t="shared" si="14"/>
        <v>-20024</v>
      </c>
      <c r="N62" s="5">
        <f t="shared" si="5"/>
        <v>-1502.5599999999977</v>
      </c>
      <c r="O62" s="5">
        <f t="shared" si="6"/>
        <v>963804.44496573717</v>
      </c>
      <c r="P62" s="8">
        <f t="shared" si="15"/>
        <v>1528.3884827357883</v>
      </c>
      <c r="Q62" s="29">
        <f t="shared" si="16"/>
        <v>-3117.3710747406658</v>
      </c>
      <c r="R62" s="29">
        <f t="shared" si="17"/>
        <v>112.25107474067022</v>
      </c>
    </row>
    <row r="63" spans="1:18" x14ac:dyDescent="0.3">
      <c r="A63">
        <f t="shared" si="7"/>
        <v>150000</v>
      </c>
      <c r="B63">
        <f t="shared" si="0"/>
        <v>145470</v>
      </c>
      <c r="C63">
        <f t="shared" si="1"/>
        <v>111750</v>
      </c>
      <c r="D63">
        <f t="shared" si="2"/>
        <v>150000</v>
      </c>
      <c r="E63">
        <f t="shared" si="3"/>
        <v>131976</v>
      </c>
      <c r="F63" s="5">
        <f t="shared" si="8"/>
        <v>134674.79999999999</v>
      </c>
      <c r="G63" s="5">
        <f t="shared" si="9"/>
        <v>142350</v>
      </c>
      <c r="H63" s="5">
        <f t="shared" si="4"/>
        <v>140919.44</v>
      </c>
      <c r="I63" s="5">
        <f t="shared" si="10"/>
        <v>-1430.5599999999977</v>
      </c>
      <c r="J63" s="5">
        <f t="shared" si="11"/>
        <v>51744</v>
      </c>
      <c r="K63" s="5">
        <f t="shared" si="12"/>
        <v>18024</v>
      </c>
      <c r="L63" s="5">
        <f t="shared" si="13"/>
        <v>18024</v>
      </c>
      <c r="M63" s="5">
        <f t="shared" si="14"/>
        <v>-20524</v>
      </c>
      <c r="N63" s="5">
        <f t="shared" si="5"/>
        <v>-1430.5599999999977</v>
      </c>
      <c r="O63" s="5">
        <f t="shared" si="6"/>
        <v>1030876.256280478</v>
      </c>
      <c r="P63" s="8">
        <f t="shared" si="15"/>
        <v>1466.0602535517301</v>
      </c>
      <c r="Q63" s="29">
        <f t="shared" si="16"/>
        <v>-3100.6140431860349</v>
      </c>
      <c r="R63" s="29">
        <f t="shared" si="17"/>
        <v>239.49404318603956</v>
      </c>
    </row>
    <row r="64" spans="1:18" x14ac:dyDescent="0.3">
      <c r="A64">
        <f t="shared" si="7"/>
        <v>155000</v>
      </c>
      <c r="B64">
        <f t="shared" si="0"/>
        <v>150420</v>
      </c>
      <c r="C64">
        <f t="shared" si="1"/>
        <v>115500</v>
      </c>
      <c r="D64">
        <f t="shared" si="2"/>
        <v>155000</v>
      </c>
      <c r="E64">
        <f t="shared" si="3"/>
        <v>136476</v>
      </c>
      <c r="F64" s="5">
        <f t="shared" si="8"/>
        <v>139264.79999999999</v>
      </c>
      <c r="G64" s="5">
        <f t="shared" si="9"/>
        <v>147100</v>
      </c>
      <c r="H64" s="5">
        <f t="shared" si="4"/>
        <v>145741.44</v>
      </c>
      <c r="I64" s="5">
        <f t="shared" si="10"/>
        <v>-1358.5599999999977</v>
      </c>
      <c r="J64" s="5">
        <f t="shared" si="11"/>
        <v>53444</v>
      </c>
      <c r="K64" s="5">
        <f t="shared" si="12"/>
        <v>18524</v>
      </c>
      <c r="L64" s="5">
        <f t="shared" si="13"/>
        <v>18524</v>
      </c>
      <c r="M64" s="5">
        <f t="shared" si="14"/>
        <v>-21024</v>
      </c>
      <c r="N64" s="5">
        <f t="shared" si="5"/>
        <v>-1358.5599999999977</v>
      </c>
      <c r="O64" s="5">
        <f t="shared" si="6"/>
        <v>1100220.7050454181</v>
      </c>
      <c r="P64" s="8">
        <f t="shared" si="15"/>
        <v>1405.8037289573933</v>
      </c>
      <c r="Q64" s="29">
        <f t="shared" si="16"/>
        <v>-3083.8700957786864</v>
      </c>
      <c r="R64" s="29">
        <f t="shared" si="17"/>
        <v>366.75009577869105</v>
      </c>
    </row>
    <row r="65" spans="1:18" x14ac:dyDescent="0.3">
      <c r="A65">
        <f t="shared" si="7"/>
        <v>160000</v>
      </c>
      <c r="B65">
        <f t="shared" si="0"/>
        <v>155370</v>
      </c>
      <c r="C65">
        <f t="shared" si="1"/>
        <v>119250</v>
      </c>
      <c r="D65">
        <f t="shared" si="2"/>
        <v>160000</v>
      </c>
      <c r="E65">
        <f t="shared" si="3"/>
        <v>140976</v>
      </c>
      <c r="F65" s="5">
        <f t="shared" si="8"/>
        <v>143854.79999999999</v>
      </c>
      <c r="G65" s="5">
        <f t="shared" si="9"/>
        <v>151850</v>
      </c>
      <c r="H65" s="5">
        <f t="shared" si="4"/>
        <v>150563.44</v>
      </c>
      <c r="I65" s="5">
        <f t="shared" si="10"/>
        <v>-1286.5599999999977</v>
      </c>
      <c r="J65" s="5">
        <f t="shared" si="11"/>
        <v>55144</v>
      </c>
      <c r="K65" s="5">
        <f t="shared" si="12"/>
        <v>19024</v>
      </c>
      <c r="L65" s="5">
        <f t="shared" si="13"/>
        <v>19024</v>
      </c>
      <c r="M65" s="5">
        <f t="shared" si="14"/>
        <v>-21524</v>
      </c>
      <c r="N65" s="5">
        <f t="shared" si="5"/>
        <v>-1286.5599999999977</v>
      </c>
      <c r="O65" s="5">
        <f t="shared" si="6"/>
        <v>1171837.7912605579</v>
      </c>
      <c r="P65" s="8">
        <f t="shared" si="15"/>
        <v>1347.739181978392</v>
      </c>
      <c r="Q65" s="29">
        <f t="shared" si="16"/>
        <v>-3067.1380144117861</v>
      </c>
      <c r="R65" s="29">
        <f t="shared" si="17"/>
        <v>494.01801441179077</v>
      </c>
    </row>
    <row r="66" spans="1:18" x14ac:dyDescent="0.3">
      <c r="A66">
        <f t="shared" si="7"/>
        <v>165000</v>
      </c>
      <c r="B66">
        <f t="shared" si="0"/>
        <v>160320</v>
      </c>
      <c r="C66">
        <f t="shared" si="1"/>
        <v>123000</v>
      </c>
      <c r="D66">
        <f t="shared" si="2"/>
        <v>165000</v>
      </c>
      <c r="E66">
        <f t="shared" si="3"/>
        <v>145476</v>
      </c>
      <c r="F66" s="5">
        <f t="shared" si="8"/>
        <v>148444.79999999999</v>
      </c>
      <c r="G66" s="5">
        <f t="shared" si="9"/>
        <v>156600</v>
      </c>
      <c r="H66" s="5">
        <f t="shared" si="4"/>
        <v>155385.44</v>
      </c>
      <c r="I66" s="5">
        <f t="shared" si="10"/>
        <v>-1214.5599999999977</v>
      </c>
      <c r="J66" s="5">
        <f t="shared" si="11"/>
        <v>56844</v>
      </c>
      <c r="K66" s="5">
        <f t="shared" si="12"/>
        <v>19524</v>
      </c>
      <c r="L66" s="5">
        <f t="shared" si="13"/>
        <v>19524</v>
      </c>
      <c r="M66" s="5">
        <f t="shared" si="14"/>
        <v>-22024</v>
      </c>
      <c r="N66" s="5">
        <f t="shared" si="5"/>
        <v>-1214.5599999999977</v>
      </c>
      <c r="O66" s="5">
        <f t="shared" si="6"/>
        <v>1245727.5149258957</v>
      </c>
      <c r="P66" s="8">
        <f t="shared" si="15"/>
        <v>1291.9519686767319</v>
      </c>
      <c r="Q66" s="29">
        <f t="shared" si="16"/>
        <v>-3050.4167274148303</v>
      </c>
      <c r="R66" s="29">
        <f t="shared" si="17"/>
        <v>621.29672741483523</v>
      </c>
    </row>
    <row r="67" spans="1:18" x14ac:dyDescent="0.3">
      <c r="A67">
        <f t="shared" si="7"/>
        <v>170000</v>
      </c>
      <c r="B67">
        <f t="shared" ref="B67:B98" si="18">$D$3*A67-$E$3</f>
        <v>165270</v>
      </c>
      <c r="C67">
        <f t="shared" ref="C67:C98" si="19">$D$4*A67-$E$4</f>
        <v>126750</v>
      </c>
      <c r="D67">
        <f t="shared" ref="D67:D98" si="20">$D$5*A67-$E$5</f>
        <v>170000</v>
      </c>
      <c r="E67">
        <f t="shared" ref="E67:E98" si="21">$D$6*A67-$E$6</f>
        <v>149976</v>
      </c>
      <c r="F67" s="5">
        <f t="shared" si="8"/>
        <v>153034.79999999999</v>
      </c>
      <c r="G67" s="5">
        <f t="shared" si="9"/>
        <v>161350</v>
      </c>
      <c r="H67" s="5">
        <f t="shared" ref="H67:H98" si="22" xml:space="preserve"> $F$15*B67 + $F$16*C67 + $F$17*D67 + $F$18*E67 - $C$14</f>
        <v>160207.44</v>
      </c>
      <c r="I67" s="5">
        <f t="shared" si="10"/>
        <v>-1142.5599999999977</v>
      </c>
      <c r="J67" s="5">
        <f t="shared" si="11"/>
        <v>58544</v>
      </c>
      <c r="K67" s="5">
        <f t="shared" si="12"/>
        <v>20024</v>
      </c>
      <c r="L67" s="5">
        <f t="shared" si="13"/>
        <v>20024</v>
      </c>
      <c r="M67" s="5">
        <f t="shared" si="14"/>
        <v>-22524</v>
      </c>
      <c r="N67" s="5">
        <f t="shared" ref="N67:N98" si="23" xml:space="preserve"> J67*$F$15 + K67*$F$16 + L67*$F$17 + M67</f>
        <v>-1142.5599999999977</v>
      </c>
      <c r="O67" s="5">
        <f t="shared" ref="O67:O98" si="24" xml:space="preserve"> J67*J67*$G$15 + K67*K67*$H$16 + L67*L67*$I$17 + 2*(J67*K67*$H$15 + J67*L67*$I$15 + K67*L67*$I$16)</f>
        <v>1321889.8760414342</v>
      </c>
      <c r="P67" s="8">
        <f t="shared" si="15"/>
        <v>1238.4944190380338</v>
      </c>
      <c r="Q67" s="29">
        <f t="shared" si="16"/>
        <v>-3033.7052882205762</v>
      </c>
      <c r="R67" s="29">
        <f t="shared" si="17"/>
        <v>748.58528822058111</v>
      </c>
    </row>
    <row r="68" spans="1:18" x14ac:dyDescent="0.3">
      <c r="A68">
        <f t="shared" si="7"/>
        <v>175000</v>
      </c>
      <c r="B68">
        <f t="shared" si="18"/>
        <v>170220</v>
      </c>
      <c r="C68">
        <f t="shared" si="19"/>
        <v>130500</v>
      </c>
      <c r="D68">
        <f t="shared" si="20"/>
        <v>175000</v>
      </c>
      <c r="E68">
        <f t="shared" si="21"/>
        <v>154476</v>
      </c>
      <c r="F68" s="5">
        <f t="shared" si="8"/>
        <v>157624.79999999999</v>
      </c>
      <c r="G68" s="5">
        <f t="shared" si="9"/>
        <v>166100</v>
      </c>
      <c r="H68" s="5">
        <f t="shared" si="22"/>
        <v>165029.44</v>
      </c>
      <c r="I68" s="5">
        <f t="shared" si="10"/>
        <v>-1070.5599999999977</v>
      </c>
      <c r="J68" s="5">
        <f t="shared" si="11"/>
        <v>60244</v>
      </c>
      <c r="K68" s="5">
        <f t="shared" si="12"/>
        <v>20524</v>
      </c>
      <c r="L68" s="5">
        <f t="shared" si="13"/>
        <v>20524</v>
      </c>
      <c r="M68" s="5">
        <f t="shared" si="14"/>
        <v>-23024</v>
      </c>
      <c r="N68" s="5">
        <f t="shared" si="23"/>
        <v>-1070.5599999999977</v>
      </c>
      <c r="O68" s="5">
        <f t="shared" si="24"/>
        <v>1400324.8746071714</v>
      </c>
      <c r="P68" s="8">
        <f t="shared" si="15"/>
        <v>1187.38888135412</v>
      </c>
      <c r="Q68" s="29">
        <f t="shared" si="16"/>
        <v>-3017.0028576509512</v>
      </c>
      <c r="R68" s="29">
        <f t="shared" si="17"/>
        <v>875.88285765095566</v>
      </c>
    </row>
    <row r="69" spans="1:18" x14ac:dyDescent="0.3">
      <c r="A69">
        <f t="shared" si="7"/>
        <v>180000</v>
      </c>
      <c r="B69">
        <f t="shared" si="18"/>
        <v>175170</v>
      </c>
      <c r="C69">
        <f t="shared" si="19"/>
        <v>134250</v>
      </c>
      <c r="D69">
        <f t="shared" si="20"/>
        <v>180000</v>
      </c>
      <c r="E69">
        <f t="shared" si="21"/>
        <v>158976</v>
      </c>
      <c r="F69" s="5">
        <f t="shared" si="8"/>
        <v>162214.79999999999</v>
      </c>
      <c r="G69" s="5">
        <f t="shared" si="9"/>
        <v>170850</v>
      </c>
      <c r="H69" s="5">
        <f t="shared" si="22"/>
        <v>169851.44</v>
      </c>
      <c r="I69" s="5">
        <f t="shared" si="10"/>
        <v>-998.55999999999767</v>
      </c>
      <c r="J69" s="5">
        <f t="shared" si="11"/>
        <v>61944</v>
      </c>
      <c r="K69" s="5">
        <f t="shared" si="12"/>
        <v>21024</v>
      </c>
      <c r="L69" s="5">
        <f t="shared" si="13"/>
        <v>21024</v>
      </c>
      <c r="M69" s="5">
        <f t="shared" si="14"/>
        <v>-23524</v>
      </c>
      <c r="N69" s="5">
        <f t="shared" si="23"/>
        <v>-998.55999999999767</v>
      </c>
      <c r="O69" s="5">
        <f t="shared" si="24"/>
        <v>1481032.5106231074</v>
      </c>
      <c r="P69" s="8">
        <f t="shared" si="15"/>
        <v>1138.6314227917974</v>
      </c>
      <c r="Q69" s="29">
        <f t="shared" si="16"/>
        <v>-3000.3086891262928</v>
      </c>
      <c r="R69" s="29">
        <f t="shared" si="17"/>
        <v>1003.1886891262975</v>
      </c>
    </row>
    <row r="70" spans="1:18" x14ac:dyDescent="0.3">
      <c r="A70">
        <f t="shared" si="7"/>
        <v>185000</v>
      </c>
      <c r="B70">
        <f t="shared" si="18"/>
        <v>180120</v>
      </c>
      <c r="C70">
        <f t="shared" si="19"/>
        <v>138000</v>
      </c>
      <c r="D70">
        <f t="shared" si="20"/>
        <v>185000</v>
      </c>
      <c r="E70">
        <f t="shared" si="21"/>
        <v>163476</v>
      </c>
      <c r="F70" s="5">
        <f t="shared" si="8"/>
        <v>166804.79999999999</v>
      </c>
      <c r="G70" s="5">
        <f t="shared" si="9"/>
        <v>175600</v>
      </c>
      <c r="H70" s="5">
        <f t="shared" si="22"/>
        <v>174673.44</v>
      </c>
      <c r="I70" s="5">
        <f t="shared" si="10"/>
        <v>-926.55999999999767</v>
      </c>
      <c r="J70" s="5">
        <f t="shared" si="11"/>
        <v>63644</v>
      </c>
      <c r="K70" s="5">
        <f t="shared" si="12"/>
        <v>21524</v>
      </c>
      <c r="L70" s="5">
        <f t="shared" si="13"/>
        <v>21524</v>
      </c>
      <c r="M70" s="5">
        <f t="shared" si="14"/>
        <v>-24024</v>
      </c>
      <c r="N70" s="5">
        <f t="shared" si="23"/>
        <v>-926.55999999999767</v>
      </c>
      <c r="O70" s="5">
        <f t="shared" si="24"/>
        <v>1564012.7840892423</v>
      </c>
      <c r="P70" s="8">
        <f t="shared" si="15"/>
        <v>1092.1957939441154</v>
      </c>
      <c r="Q70" s="29">
        <f t="shared" si="16"/>
        <v>-2983.62211625079</v>
      </c>
      <c r="R70" s="29">
        <f t="shared" si="17"/>
        <v>1130.5021162507946</v>
      </c>
    </row>
    <row r="71" spans="1:18" x14ac:dyDescent="0.3">
      <c r="A71">
        <f t="shared" si="7"/>
        <v>190000</v>
      </c>
      <c r="B71">
        <f t="shared" si="18"/>
        <v>185070</v>
      </c>
      <c r="C71">
        <f t="shared" si="19"/>
        <v>141750</v>
      </c>
      <c r="D71">
        <f t="shared" si="20"/>
        <v>190000</v>
      </c>
      <c r="E71">
        <f t="shared" si="21"/>
        <v>167976</v>
      </c>
      <c r="F71" s="5">
        <f t="shared" si="8"/>
        <v>171394.80000000002</v>
      </c>
      <c r="G71" s="5">
        <f t="shared" si="9"/>
        <v>180350</v>
      </c>
      <c r="H71" s="5">
        <f t="shared" si="22"/>
        <v>179495.44</v>
      </c>
      <c r="I71" s="5">
        <f t="shared" si="10"/>
        <v>-854.55999999999767</v>
      </c>
      <c r="J71" s="5">
        <f t="shared" si="11"/>
        <v>65344</v>
      </c>
      <c r="K71" s="5">
        <f t="shared" si="12"/>
        <v>22024</v>
      </c>
      <c r="L71" s="5">
        <f t="shared" si="13"/>
        <v>22024</v>
      </c>
      <c r="M71" s="5">
        <f t="shared" si="14"/>
        <v>-24524</v>
      </c>
      <c r="N71" s="5">
        <f t="shared" si="23"/>
        <v>-854.55999999999767</v>
      </c>
      <c r="O71" s="5">
        <f t="shared" si="24"/>
        <v>1649265.6950055778</v>
      </c>
      <c r="P71" s="8">
        <f t="shared" si="15"/>
        <v>1048.0373703866844</v>
      </c>
      <c r="Q71" s="29">
        <f t="shared" si="16"/>
        <v>-2966.9425423408634</v>
      </c>
      <c r="R71" s="29">
        <f t="shared" si="17"/>
        <v>1257.822542340868</v>
      </c>
    </row>
    <row r="72" spans="1:18" x14ac:dyDescent="0.3">
      <c r="A72">
        <f t="shared" si="7"/>
        <v>195000</v>
      </c>
      <c r="B72">
        <f t="shared" si="18"/>
        <v>190020</v>
      </c>
      <c r="C72">
        <f t="shared" si="19"/>
        <v>145500</v>
      </c>
      <c r="D72">
        <f t="shared" si="20"/>
        <v>195000</v>
      </c>
      <c r="E72">
        <f t="shared" si="21"/>
        <v>172476</v>
      </c>
      <c r="F72" s="5">
        <f t="shared" si="8"/>
        <v>175984.80000000002</v>
      </c>
      <c r="G72" s="5">
        <f t="shared" si="9"/>
        <v>185100</v>
      </c>
      <c r="H72" s="5">
        <f t="shared" si="22"/>
        <v>184317.44</v>
      </c>
      <c r="I72" s="5">
        <f t="shared" si="10"/>
        <v>-782.55999999999767</v>
      </c>
      <c r="J72" s="5">
        <f t="shared" si="11"/>
        <v>67044</v>
      </c>
      <c r="K72" s="5">
        <f t="shared" si="12"/>
        <v>22524</v>
      </c>
      <c r="L72" s="5">
        <f t="shared" si="13"/>
        <v>22524</v>
      </c>
      <c r="M72" s="5">
        <f t="shared" si="14"/>
        <v>-25024</v>
      </c>
      <c r="N72" s="5">
        <f t="shared" si="23"/>
        <v>-782.55999999999767</v>
      </c>
      <c r="O72" s="5">
        <f t="shared" si="24"/>
        <v>1736791.2433721111</v>
      </c>
      <c r="P72" s="8">
        <f t="shared" si="15"/>
        <v>1006.0968773102893</v>
      </c>
      <c r="Q72" s="29">
        <f t="shared" si="16"/>
        <v>-2950.2694315511094</v>
      </c>
      <c r="R72" s="29">
        <f t="shared" si="17"/>
        <v>1385.149431551114</v>
      </c>
    </row>
    <row r="73" spans="1:18" x14ac:dyDescent="0.3">
      <c r="A73">
        <f t="shared" si="7"/>
        <v>200000</v>
      </c>
      <c r="B73">
        <f t="shared" si="18"/>
        <v>194970</v>
      </c>
      <c r="C73">
        <f t="shared" si="19"/>
        <v>149250</v>
      </c>
      <c r="D73">
        <f t="shared" si="20"/>
        <v>200000</v>
      </c>
      <c r="E73">
        <f t="shared" si="21"/>
        <v>176976</v>
      </c>
      <c r="F73" s="5">
        <f t="shared" si="8"/>
        <v>180574.80000000002</v>
      </c>
      <c r="G73" s="5">
        <f t="shared" si="9"/>
        <v>189850</v>
      </c>
      <c r="H73" s="5">
        <f t="shared" si="22"/>
        <v>189139.44</v>
      </c>
      <c r="I73" s="5">
        <f t="shared" si="10"/>
        <v>-710.55999999999767</v>
      </c>
      <c r="J73" s="5">
        <f t="shared" si="11"/>
        <v>68744</v>
      </c>
      <c r="K73" s="5">
        <f t="shared" si="12"/>
        <v>23024</v>
      </c>
      <c r="L73" s="5">
        <f t="shared" si="13"/>
        <v>23024</v>
      </c>
      <c r="M73" s="5">
        <f t="shared" si="14"/>
        <v>-25524</v>
      </c>
      <c r="N73" s="5">
        <f t="shared" si="23"/>
        <v>-710.55999999999767</v>
      </c>
      <c r="O73" s="5">
        <f t="shared" si="24"/>
        <v>1826589.4291888445</v>
      </c>
      <c r="P73" s="8">
        <f t="shared" si="15"/>
        <v>966.30377905660146</v>
      </c>
      <c r="Q73" s="29">
        <f t="shared" si="16"/>
        <v>-2933.6023013208137</v>
      </c>
      <c r="R73" s="29">
        <f t="shared" si="17"/>
        <v>1512.4823013208184</v>
      </c>
    </row>
    <row r="74" spans="1:18" x14ac:dyDescent="0.3">
      <c r="A74">
        <f t="shared" si="7"/>
        <v>205000</v>
      </c>
      <c r="B74">
        <f t="shared" si="18"/>
        <v>199920</v>
      </c>
      <c r="C74">
        <f t="shared" si="19"/>
        <v>153000</v>
      </c>
      <c r="D74">
        <f t="shared" si="20"/>
        <v>205000</v>
      </c>
      <c r="E74">
        <f t="shared" si="21"/>
        <v>181476</v>
      </c>
      <c r="F74" s="5">
        <f t="shared" si="8"/>
        <v>185164.80000000002</v>
      </c>
      <c r="G74" s="5">
        <f t="shared" si="9"/>
        <v>194600</v>
      </c>
      <c r="H74" s="5">
        <f t="shared" si="22"/>
        <v>193961.44</v>
      </c>
      <c r="I74" s="5">
        <f t="shared" si="10"/>
        <v>-638.55999999999767</v>
      </c>
      <c r="J74" s="5">
        <f t="shared" si="11"/>
        <v>70444</v>
      </c>
      <c r="K74" s="5">
        <f t="shared" si="12"/>
        <v>23524</v>
      </c>
      <c r="L74" s="5">
        <f t="shared" si="13"/>
        <v>23524</v>
      </c>
      <c r="M74" s="5">
        <f t="shared" si="14"/>
        <v>-26024</v>
      </c>
      <c r="N74" s="5">
        <f t="shared" si="23"/>
        <v>-638.55999999999767</v>
      </c>
      <c r="O74" s="5">
        <f t="shared" si="24"/>
        <v>1918660.2524557768</v>
      </c>
      <c r="P74" s="8">
        <f t="shared" si="15"/>
        <v>928.57927318150826</v>
      </c>
      <c r="Q74" s="29">
        <f t="shared" si="16"/>
        <v>-2916.9407159175057</v>
      </c>
      <c r="R74" s="29">
        <f t="shared" si="17"/>
        <v>1639.8207159175104</v>
      </c>
    </row>
    <row r="75" spans="1:18" x14ac:dyDescent="0.3">
      <c r="A75">
        <f t="shared" si="7"/>
        <v>210000</v>
      </c>
      <c r="B75">
        <f t="shared" si="18"/>
        <v>204870</v>
      </c>
      <c r="C75">
        <f t="shared" si="19"/>
        <v>156750</v>
      </c>
      <c r="D75">
        <f t="shared" si="20"/>
        <v>210000</v>
      </c>
      <c r="E75">
        <f t="shared" si="21"/>
        <v>185976</v>
      </c>
      <c r="F75" s="5">
        <f t="shared" si="8"/>
        <v>189754.80000000002</v>
      </c>
      <c r="G75" s="5">
        <f t="shared" si="9"/>
        <v>199350</v>
      </c>
      <c r="H75" s="5">
        <f t="shared" si="22"/>
        <v>198783.44</v>
      </c>
      <c r="I75" s="5">
        <f t="shared" si="10"/>
        <v>-566.55999999999767</v>
      </c>
      <c r="J75" s="5">
        <f t="shared" si="11"/>
        <v>72144</v>
      </c>
      <c r="K75" s="5">
        <f t="shared" si="12"/>
        <v>24024</v>
      </c>
      <c r="L75" s="5">
        <f t="shared" si="13"/>
        <v>24024</v>
      </c>
      <c r="M75" s="5">
        <f t="shared" si="14"/>
        <v>-26524</v>
      </c>
      <c r="N75" s="5">
        <f t="shared" si="23"/>
        <v>-566.55999999999767</v>
      </c>
      <c r="O75" s="5">
        <f t="shared" si="24"/>
        <v>2013003.7131729079</v>
      </c>
      <c r="P75" s="8">
        <f t="shared" si="15"/>
        <v>892.83887024197725</v>
      </c>
      <c r="Q75" s="29">
        <f t="shared" si="16"/>
        <v>-2900.2842808962473</v>
      </c>
      <c r="R75" s="29">
        <f t="shared" si="17"/>
        <v>1767.164280896252</v>
      </c>
    </row>
    <row r="76" spans="1:18" x14ac:dyDescent="0.3">
      <c r="A76">
        <f t="shared" si="7"/>
        <v>215000</v>
      </c>
      <c r="B76">
        <f t="shared" si="18"/>
        <v>209820</v>
      </c>
      <c r="C76">
        <f t="shared" si="19"/>
        <v>160500</v>
      </c>
      <c r="D76">
        <f t="shared" si="20"/>
        <v>215000</v>
      </c>
      <c r="E76">
        <f t="shared" si="21"/>
        <v>190476</v>
      </c>
      <c r="F76" s="5">
        <f t="shared" si="8"/>
        <v>194344.80000000002</v>
      </c>
      <c r="G76" s="5">
        <f t="shared" si="9"/>
        <v>204100</v>
      </c>
      <c r="H76" s="5">
        <f t="shared" si="22"/>
        <v>203605.44</v>
      </c>
      <c r="I76" s="5">
        <f t="shared" si="10"/>
        <v>-494.55999999999767</v>
      </c>
      <c r="J76" s="5">
        <f t="shared" si="11"/>
        <v>73844</v>
      </c>
      <c r="K76" s="5">
        <f t="shared" si="12"/>
        <v>24524</v>
      </c>
      <c r="L76" s="5">
        <f t="shared" si="13"/>
        <v>24524</v>
      </c>
      <c r="M76" s="5">
        <f t="shared" si="14"/>
        <v>-27024</v>
      </c>
      <c r="N76" s="5">
        <f t="shared" si="23"/>
        <v>-494.55999999999767</v>
      </c>
      <c r="O76" s="5">
        <f t="shared" si="24"/>
        <v>2109619.8113402389</v>
      </c>
      <c r="P76" s="8">
        <f t="shared" si="15"/>
        <v>858.99456860203782</v>
      </c>
      <c r="Q76" s="29">
        <f t="shared" si="16"/>
        <v>-2883.632638326756</v>
      </c>
      <c r="R76" s="29">
        <f t="shared" si="17"/>
        <v>1894.5126383267607</v>
      </c>
    </row>
    <row r="77" spans="1:18" x14ac:dyDescent="0.3">
      <c r="A77">
        <f t="shared" si="7"/>
        <v>220000</v>
      </c>
      <c r="B77">
        <f t="shared" si="18"/>
        <v>214770</v>
      </c>
      <c r="C77">
        <f t="shared" si="19"/>
        <v>164250</v>
      </c>
      <c r="D77">
        <f t="shared" si="20"/>
        <v>220000</v>
      </c>
      <c r="E77">
        <f t="shared" si="21"/>
        <v>194976</v>
      </c>
      <c r="F77" s="5">
        <f t="shared" si="8"/>
        <v>198934.80000000002</v>
      </c>
      <c r="G77" s="5">
        <f t="shared" si="9"/>
        <v>208850</v>
      </c>
      <c r="H77" s="5">
        <f t="shared" si="22"/>
        <v>208427.44</v>
      </c>
      <c r="I77" s="5">
        <f t="shared" si="10"/>
        <v>-422.55999999999767</v>
      </c>
      <c r="J77" s="5">
        <f t="shared" si="11"/>
        <v>75544</v>
      </c>
      <c r="K77" s="5">
        <f t="shared" si="12"/>
        <v>25024</v>
      </c>
      <c r="L77" s="5">
        <f t="shared" si="13"/>
        <v>25024</v>
      </c>
      <c r="M77" s="5">
        <f t="shared" si="14"/>
        <v>-27524</v>
      </c>
      <c r="N77" s="5">
        <f t="shared" si="23"/>
        <v>-422.55999999999767</v>
      </c>
      <c r="O77" s="5">
        <f t="shared" si="24"/>
        <v>2208508.5469577685</v>
      </c>
      <c r="P77" s="8">
        <f t="shared" si="15"/>
        <v>826.95665113302698</v>
      </c>
      <c r="Q77" s="29">
        <f t="shared" si="16"/>
        <v>-2866.9854626671163</v>
      </c>
      <c r="R77" s="29">
        <f t="shared" si="17"/>
        <v>2021.8654626671209</v>
      </c>
    </row>
    <row r="78" spans="1:18" x14ac:dyDescent="0.3">
      <c r="A78">
        <f t="shared" si="7"/>
        <v>225000</v>
      </c>
      <c r="B78">
        <f t="shared" si="18"/>
        <v>219720</v>
      </c>
      <c r="C78">
        <f t="shared" si="19"/>
        <v>168000</v>
      </c>
      <c r="D78">
        <f t="shared" si="20"/>
        <v>225000</v>
      </c>
      <c r="E78">
        <f t="shared" si="21"/>
        <v>199476</v>
      </c>
      <c r="F78" s="5">
        <f t="shared" si="8"/>
        <v>203524.80000000002</v>
      </c>
      <c r="G78" s="5">
        <f t="shared" si="9"/>
        <v>213600</v>
      </c>
      <c r="H78" s="5">
        <f t="shared" si="22"/>
        <v>213249.44</v>
      </c>
      <c r="I78" s="5">
        <f t="shared" si="10"/>
        <v>-350.55999999999767</v>
      </c>
      <c r="J78" s="5">
        <f t="shared" si="11"/>
        <v>77244</v>
      </c>
      <c r="K78" s="5">
        <f t="shared" si="12"/>
        <v>25524</v>
      </c>
      <c r="L78" s="5">
        <f t="shared" si="13"/>
        <v>25524</v>
      </c>
      <c r="M78" s="5">
        <f t="shared" si="14"/>
        <v>-28024</v>
      </c>
      <c r="N78" s="5">
        <f t="shared" si="23"/>
        <v>-350.55999999999767</v>
      </c>
      <c r="O78" s="5">
        <f t="shared" si="24"/>
        <v>2309669.9200254977</v>
      </c>
      <c r="P78" s="8">
        <f t="shared" si="15"/>
        <v>796.63514045285842</v>
      </c>
      <c r="Q78" s="29">
        <f t="shared" si="16"/>
        <v>-2850.3424571842334</v>
      </c>
      <c r="R78" s="29">
        <f t="shared" si="17"/>
        <v>2149.222457184238</v>
      </c>
    </row>
    <row r="79" spans="1:18" x14ac:dyDescent="0.3">
      <c r="A79">
        <f t="shared" si="7"/>
        <v>230000</v>
      </c>
      <c r="B79">
        <f t="shared" si="18"/>
        <v>224670</v>
      </c>
      <c r="C79">
        <f t="shared" si="19"/>
        <v>171750</v>
      </c>
      <c r="D79">
        <f t="shared" si="20"/>
        <v>230000</v>
      </c>
      <c r="E79">
        <f t="shared" si="21"/>
        <v>203976</v>
      </c>
      <c r="F79" s="5">
        <f t="shared" si="8"/>
        <v>208114.80000000002</v>
      </c>
      <c r="G79" s="5">
        <f t="shared" si="9"/>
        <v>218350</v>
      </c>
      <c r="H79" s="5">
        <f t="shared" si="22"/>
        <v>218071.44</v>
      </c>
      <c r="I79" s="5">
        <f t="shared" si="10"/>
        <v>-278.55999999999767</v>
      </c>
      <c r="J79" s="5">
        <f t="shared" si="11"/>
        <v>78944</v>
      </c>
      <c r="K79" s="5">
        <f t="shared" si="12"/>
        <v>26024</v>
      </c>
      <c r="L79" s="5">
        <f t="shared" si="13"/>
        <v>26024</v>
      </c>
      <c r="M79" s="5">
        <f t="shared" si="14"/>
        <v>-28524</v>
      </c>
      <c r="N79" s="5">
        <f t="shared" si="23"/>
        <v>-278.55999999999767</v>
      </c>
      <c r="O79" s="5">
        <f t="shared" si="24"/>
        <v>2413103.9305434264</v>
      </c>
      <c r="P79" s="8">
        <f t="shared" si="15"/>
        <v>767.94095358833738</v>
      </c>
      <c r="Q79" s="29">
        <f t="shared" si="16"/>
        <v>-2833.7033508383952</v>
      </c>
      <c r="R79" s="29">
        <f t="shared" si="17"/>
        <v>2276.5833508383998</v>
      </c>
    </row>
    <row r="80" spans="1:18" x14ac:dyDescent="0.3">
      <c r="A80">
        <f t="shared" si="7"/>
        <v>235000</v>
      </c>
      <c r="B80">
        <f t="shared" si="18"/>
        <v>229620</v>
      </c>
      <c r="C80">
        <f t="shared" si="19"/>
        <v>175500</v>
      </c>
      <c r="D80">
        <f t="shared" si="20"/>
        <v>235000</v>
      </c>
      <c r="E80">
        <f t="shared" si="21"/>
        <v>208476</v>
      </c>
      <c r="F80" s="5">
        <f t="shared" si="8"/>
        <v>212704.80000000002</v>
      </c>
      <c r="G80" s="5">
        <f t="shared" si="9"/>
        <v>223100</v>
      </c>
      <c r="H80" s="5">
        <f t="shared" si="22"/>
        <v>222893.44</v>
      </c>
      <c r="I80" s="5">
        <f t="shared" si="10"/>
        <v>-206.55999999999767</v>
      </c>
      <c r="J80" s="5">
        <f t="shared" si="11"/>
        <v>80644</v>
      </c>
      <c r="K80" s="5">
        <f t="shared" si="12"/>
        <v>26524</v>
      </c>
      <c r="L80" s="5">
        <f t="shared" si="13"/>
        <v>26524</v>
      </c>
      <c r="M80" s="5">
        <f t="shared" si="14"/>
        <v>-29024</v>
      </c>
      <c r="N80" s="5">
        <f t="shared" si="23"/>
        <v>-206.55999999999767</v>
      </c>
      <c r="O80" s="5">
        <f t="shared" si="24"/>
        <v>2518810.5785115534</v>
      </c>
      <c r="P80" s="8">
        <f t="shared" si="15"/>
        <v>740.78679745946442</v>
      </c>
      <c r="Q80" s="29">
        <f t="shared" si="16"/>
        <v>-2817.0678955632743</v>
      </c>
      <c r="R80" s="29">
        <f t="shared" si="17"/>
        <v>2403.947895563279</v>
      </c>
    </row>
    <row r="81" spans="1:18" x14ac:dyDescent="0.3">
      <c r="A81">
        <f t="shared" si="7"/>
        <v>240000</v>
      </c>
      <c r="B81">
        <f t="shared" si="18"/>
        <v>234570</v>
      </c>
      <c r="C81">
        <f t="shared" si="19"/>
        <v>179250</v>
      </c>
      <c r="D81">
        <f t="shared" si="20"/>
        <v>240000</v>
      </c>
      <c r="E81">
        <f t="shared" si="21"/>
        <v>212976</v>
      </c>
      <c r="F81" s="5">
        <f t="shared" si="8"/>
        <v>217294.80000000002</v>
      </c>
      <c r="G81" s="5">
        <f t="shared" si="9"/>
        <v>227850</v>
      </c>
      <c r="H81" s="5">
        <f t="shared" si="22"/>
        <v>227715.44</v>
      </c>
      <c r="I81" s="5">
        <f t="shared" si="10"/>
        <v>-134.55999999999767</v>
      </c>
      <c r="J81" s="5">
        <f t="shared" si="11"/>
        <v>82344</v>
      </c>
      <c r="K81" s="5">
        <f t="shared" si="12"/>
        <v>27024</v>
      </c>
      <c r="L81" s="5">
        <f t="shared" si="13"/>
        <v>27024</v>
      </c>
      <c r="M81" s="5">
        <f t="shared" si="14"/>
        <v>-29524</v>
      </c>
      <c r="N81" s="5">
        <f t="shared" si="23"/>
        <v>-134.55999999999767</v>
      </c>
      <c r="O81" s="5">
        <f t="shared" si="24"/>
        <v>2626789.8639298799</v>
      </c>
      <c r="P81" s="8">
        <f t="shared" si="15"/>
        <v>715.08784474122297</v>
      </c>
      <c r="Q81" s="29">
        <f t="shared" si="16"/>
        <v>-2800.4358638840722</v>
      </c>
      <c r="R81" s="29">
        <f t="shared" si="17"/>
        <v>2531.3158638840769</v>
      </c>
    </row>
    <row r="82" spans="1:18" x14ac:dyDescent="0.3">
      <c r="A82">
        <f t="shared" si="7"/>
        <v>245000</v>
      </c>
      <c r="B82">
        <f t="shared" si="18"/>
        <v>239520</v>
      </c>
      <c r="C82">
        <f t="shared" si="19"/>
        <v>183000</v>
      </c>
      <c r="D82">
        <f t="shared" si="20"/>
        <v>245000</v>
      </c>
      <c r="E82">
        <f t="shared" si="21"/>
        <v>217476</v>
      </c>
      <c r="F82" s="5">
        <f t="shared" si="8"/>
        <v>221884.80000000002</v>
      </c>
      <c r="G82" s="5">
        <f t="shared" si="9"/>
        <v>232600</v>
      </c>
      <c r="H82" s="5">
        <f t="shared" si="22"/>
        <v>232537.44</v>
      </c>
      <c r="I82" s="5">
        <f t="shared" si="10"/>
        <v>-62.559999999997672</v>
      </c>
      <c r="J82" s="5">
        <f t="shared" si="11"/>
        <v>84044</v>
      </c>
      <c r="K82" s="5">
        <f t="shared" si="12"/>
        <v>27524</v>
      </c>
      <c r="L82" s="5">
        <f t="shared" si="13"/>
        <v>27524</v>
      </c>
      <c r="M82" s="5">
        <f t="shared" si="14"/>
        <v>-30024</v>
      </c>
      <c r="N82" s="5">
        <f t="shared" si="23"/>
        <v>-62.559999999997672</v>
      </c>
      <c r="O82" s="5">
        <f t="shared" si="24"/>
        <v>2737041.7867984055</v>
      </c>
      <c r="P82" s="8">
        <f t="shared" si="15"/>
        <v>690.76222644905363</v>
      </c>
      <c r="Q82" s="29">
        <f t="shared" si="16"/>
        <v>-2783.8070468257783</v>
      </c>
      <c r="R82" s="29">
        <f t="shared" si="17"/>
        <v>2658.687046825783</v>
      </c>
    </row>
    <row r="83" spans="1:18" x14ac:dyDescent="0.3">
      <c r="A83">
        <f t="shared" si="7"/>
        <v>250000</v>
      </c>
      <c r="B83">
        <f t="shared" si="18"/>
        <v>244470</v>
      </c>
      <c r="C83">
        <f t="shared" si="19"/>
        <v>186750</v>
      </c>
      <c r="D83">
        <f t="shared" si="20"/>
        <v>250000</v>
      </c>
      <c r="E83">
        <f t="shared" si="21"/>
        <v>221976</v>
      </c>
      <c r="F83" s="5">
        <f t="shared" si="8"/>
        <v>226474.80000000002</v>
      </c>
      <c r="G83" s="5">
        <f t="shared" si="9"/>
        <v>237350</v>
      </c>
      <c r="H83" s="5">
        <f t="shared" si="22"/>
        <v>237359.44</v>
      </c>
      <c r="I83" s="5">
        <f t="shared" si="10"/>
        <v>9.4400000000023283</v>
      </c>
      <c r="J83" s="5">
        <f t="shared" si="11"/>
        <v>85744</v>
      </c>
      <c r="K83" s="5">
        <f t="shared" si="12"/>
        <v>28024</v>
      </c>
      <c r="L83" s="5">
        <f t="shared" si="13"/>
        <v>28024</v>
      </c>
      <c r="M83" s="5">
        <f t="shared" si="14"/>
        <v>-30524</v>
      </c>
      <c r="N83" s="5">
        <f t="shared" si="23"/>
        <v>9.4400000000023283</v>
      </c>
      <c r="O83" s="5">
        <f t="shared" si="24"/>
        <v>2849566.3471171306</v>
      </c>
      <c r="P83" s="8">
        <f t="shared" si="15"/>
        <v>668.73137371295365</v>
      </c>
      <c r="Q83" s="29">
        <f t="shared" si="16"/>
        <v>-2767.1812520711769</v>
      </c>
      <c r="R83" s="29">
        <f t="shared" si="17"/>
        <v>2786.0612520711816</v>
      </c>
    </row>
    <row r="84" spans="1:18" x14ac:dyDescent="0.3">
      <c r="A84">
        <f t="shared" si="7"/>
        <v>255000</v>
      </c>
      <c r="B84">
        <f t="shared" si="18"/>
        <v>249420</v>
      </c>
      <c r="C84">
        <f t="shared" si="19"/>
        <v>190500</v>
      </c>
      <c r="D84">
        <f t="shared" si="20"/>
        <v>255000</v>
      </c>
      <c r="E84">
        <f t="shared" si="21"/>
        <v>226476</v>
      </c>
      <c r="F84" s="5">
        <f t="shared" si="8"/>
        <v>231064.80000000002</v>
      </c>
      <c r="G84" s="5">
        <f t="shared" si="9"/>
        <v>242100</v>
      </c>
      <c r="H84" s="5">
        <f t="shared" si="22"/>
        <v>242181.44</v>
      </c>
      <c r="I84" s="5">
        <f t="shared" si="10"/>
        <v>81.440000000002328</v>
      </c>
      <c r="J84" s="5">
        <f t="shared" si="11"/>
        <v>87444</v>
      </c>
      <c r="K84" s="5">
        <f t="shared" si="12"/>
        <v>28524</v>
      </c>
      <c r="L84" s="5">
        <f t="shared" si="13"/>
        <v>28524</v>
      </c>
      <c r="M84" s="5">
        <f t="shared" si="14"/>
        <v>-31024</v>
      </c>
      <c r="N84" s="5">
        <f t="shared" si="23"/>
        <v>81.440000000002328</v>
      </c>
      <c r="O84" s="5">
        <f t="shared" si="24"/>
        <v>2964363.5448860559</v>
      </c>
      <c r="P84" s="8">
        <f t="shared" si="15"/>
        <v>646.92023711718161</v>
      </c>
      <c r="Q84" s="29">
        <f t="shared" si="16"/>
        <v>-2750.5583023345057</v>
      </c>
      <c r="R84" s="29">
        <f t="shared" si="17"/>
        <v>2913.4383023345104</v>
      </c>
    </row>
    <row r="85" spans="1:18" x14ac:dyDescent="0.3">
      <c r="A85">
        <f t="shared" si="7"/>
        <v>260000</v>
      </c>
      <c r="B85">
        <f t="shared" si="18"/>
        <v>254370</v>
      </c>
      <c r="C85">
        <f t="shared" si="19"/>
        <v>194250</v>
      </c>
      <c r="D85">
        <f t="shared" si="20"/>
        <v>260000</v>
      </c>
      <c r="E85">
        <f t="shared" si="21"/>
        <v>230976</v>
      </c>
      <c r="F85" s="5">
        <f t="shared" si="8"/>
        <v>235654.80000000002</v>
      </c>
      <c r="G85" s="5">
        <f t="shared" si="9"/>
        <v>246850</v>
      </c>
      <c r="H85" s="5">
        <f t="shared" si="22"/>
        <v>247003.44</v>
      </c>
      <c r="I85" s="5">
        <f t="shared" si="10"/>
        <v>153.44000000000233</v>
      </c>
      <c r="J85" s="5">
        <f t="shared" si="11"/>
        <v>89144</v>
      </c>
      <c r="K85" s="5">
        <f t="shared" si="12"/>
        <v>29024</v>
      </c>
      <c r="L85" s="5">
        <f t="shared" si="13"/>
        <v>29024</v>
      </c>
      <c r="M85" s="5">
        <f t="shared" si="14"/>
        <v>-31524</v>
      </c>
      <c r="N85" s="5">
        <f t="shared" si="23"/>
        <v>153.44000000000233</v>
      </c>
      <c r="O85" s="5">
        <f t="shared" si="24"/>
        <v>3081433.3801051793</v>
      </c>
      <c r="P85" s="8">
        <f t="shared" si="15"/>
        <v>626.25740798441097</v>
      </c>
      <c r="Q85" s="29">
        <f t="shared" si="16"/>
        <v>-2733.9380339218919</v>
      </c>
      <c r="R85" s="29">
        <f t="shared" si="17"/>
        <v>3040.8180339218966</v>
      </c>
    </row>
    <row r="86" spans="1:18" x14ac:dyDescent="0.3">
      <c r="A86">
        <f t="shared" si="7"/>
        <v>265000</v>
      </c>
      <c r="B86">
        <f t="shared" si="18"/>
        <v>259320</v>
      </c>
      <c r="C86">
        <f t="shared" si="19"/>
        <v>198000</v>
      </c>
      <c r="D86">
        <f t="shared" si="20"/>
        <v>265000</v>
      </c>
      <c r="E86">
        <f t="shared" si="21"/>
        <v>235476</v>
      </c>
      <c r="F86" s="5">
        <f t="shared" si="8"/>
        <v>240244.80000000002</v>
      </c>
      <c r="G86" s="5">
        <f t="shared" si="9"/>
        <v>251600</v>
      </c>
      <c r="H86" s="5">
        <f t="shared" si="22"/>
        <v>251825.44</v>
      </c>
      <c r="I86" s="5">
        <f t="shared" si="10"/>
        <v>225.44000000000233</v>
      </c>
      <c r="J86" s="5">
        <f t="shared" si="11"/>
        <v>90844</v>
      </c>
      <c r="K86" s="5">
        <f t="shared" si="12"/>
        <v>29524</v>
      </c>
      <c r="L86" s="5">
        <f t="shared" si="13"/>
        <v>29524</v>
      </c>
      <c r="M86" s="5">
        <f t="shared" si="14"/>
        <v>-32024</v>
      </c>
      <c r="N86" s="5">
        <f t="shared" si="23"/>
        <v>225.44000000000233</v>
      </c>
      <c r="O86" s="5">
        <f t="shared" si="24"/>
        <v>3200775.8527745004</v>
      </c>
      <c r="P86" s="8">
        <f t="shared" si="15"/>
        <v>606.6751622507835</v>
      </c>
      <c r="Q86" s="29">
        <f t="shared" si="16"/>
        <v>-2717.3202954540302</v>
      </c>
      <c r="R86" s="29">
        <f t="shared" si="17"/>
        <v>3168.2002954540349</v>
      </c>
    </row>
    <row r="87" spans="1:18" x14ac:dyDescent="0.3">
      <c r="A87">
        <f t="shared" si="7"/>
        <v>270000</v>
      </c>
      <c r="B87">
        <f t="shared" si="18"/>
        <v>264270</v>
      </c>
      <c r="C87">
        <f t="shared" si="19"/>
        <v>201750</v>
      </c>
      <c r="D87">
        <f t="shared" si="20"/>
        <v>270000</v>
      </c>
      <c r="E87">
        <f t="shared" si="21"/>
        <v>239976</v>
      </c>
      <c r="F87" s="5">
        <f t="shared" si="8"/>
        <v>244834.80000000002</v>
      </c>
      <c r="G87" s="5">
        <f t="shared" si="9"/>
        <v>256350</v>
      </c>
      <c r="H87" s="5">
        <f t="shared" si="22"/>
        <v>256647.44</v>
      </c>
      <c r="I87" s="5">
        <f t="shared" si="10"/>
        <v>297.44000000000233</v>
      </c>
      <c r="J87" s="5">
        <f t="shared" si="11"/>
        <v>92544</v>
      </c>
      <c r="K87" s="5">
        <f t="shared" si="12"/>
        <v>30024</v>
      </c>
      <c r="L87" s="5">
        <f t="shared" si="13"/>
        <v>30024</v>
      </c>
      <c r="M87" s="5">
        <f t="shared" si="14"/>
        <v>-32524</v>
      </c>
      <c r="N87" s="5">
        <f t="shared" si="23"/>
        <v>297.44000000000233</v>
      </c>
      <c r="O87" s="5">
        <f t="shared" si="24"/>
        <v>3322390.9628940243</v>
      </c>
      <c r="P87" s="8">
        <f t="shared" si="15"/>
        <v>588.10944420408362</v>
      </c>
      <c r="Q87" s="29">
        <f t="shared" si="16"/>
        <v>-2700.7049467301713</v>
      </c>
      <c r="R87" s="29">
        <f t="shared" si="17"/>
        <v>3295.5849467301759</v>
      </c>
    </row>
    <row r="88" spans="1:18" x14ac:dyDescent="0.3">
      <c r="A88">
        <f t="shared" si="7"/>
        <v>275000</v>
      </c>
      <c r="B88">
        <f t="shared" si="18"/>
        <v>269220</v>
      </c>
      <c r="C88">
        <f t="shared" si="19"/>
        <v>205500</v>
      </c>
      <c r="D88">
        <f t="shared" si="20"/>
        <v>275000</v>
      </c>
      <c r="E88">
        <f t="shared" si="21"/>
        <v>244476</v>
      </c>
      <c r="F88" s="5">
        <f t="shared" si="8"/>
        <v>249424.80000000002</v>
      </c>
      <c r="G88" s="5">
        <f t="shared" si="9"/>
        <v>261100</v>
      </c>
      <c r="H88" s="5">
        <f t="shared" si="22"/>
        <v>261469.44000000006</v>
      </c>
      <c r="I88" s="5">
        <f t="shared" si="10"/>
        <v>369.44000000006054</v>
      </c>
      <c r="J88" s="5">
        <f t="shared" si="11"/>
        <v>94244</v>
      </c>
      <c r="K88" s="5">
        <f t="shared" si="12"/>
        <v>30524</v>
      </c>
      <c r="L88" s="5">
        <f t="shared" si="13"/>
        <v>30524</v>
      </c>
      <c r="M88" s="5">
        <f t="shared" si="14"/>
        <v>-33024</v>
      </c>
      <c r="N88" s="5">
        <f t="shared" si="23"/>
        <v>369.44000000000233</v>
      </c>
      <c r="O88" s="5">
        <f t="shared" si="24"/>
        <v>3446278.7104637451</v>
      </c>
      <c r="P88" s="8">
        <f t="shared" si="15"/>
        <v>570.49980437789043</v>
      </c>
      <c r="Q88" s="29">
        <f t="shared" si="16"/>
        <v>-2684.0918577155117</v>
      </c>
      <c r="R88" s="29">
        <f t="shared" si="17"/>
        <v>3422.9718577155163</v>
      </c>
    </row>
    <row r="89" spans="1:18" x14ac:dyDescent="0.3">
      <c r="A89">
        <f t="shared" si="7"/>
        <v>280000</v>
      </c>
      <c r="B89">
        <f t="shared" si="18"/>
        <v>274170</v>
      </c>
      <c r="C89">
        <f t="shared" si="19"/>
        <v>209250</v>
      </c>
      <c r="D89">
        <f t="shared" si="20"/>
        <v>280000</v>
      </c>
      <c r="E89">
        <f t="shared" si="21"/>
        <v>248976</v>
      </c>
      <c r="F89" s="5">
        <f t="shared" si="8"/>
        <v>254014.80000000002</v>
      </c>
      <c r="G89" s="5">
        <f t="shared" si="9"/>
        <v>265850</v>
      </c>
      <c r="H89" s="5">
        <f t="shared" si="22"/>
        <v>266291.44000000006</v>
      </c>
      <c r="I89" s="5">
        <f t="shared" si="10"/>
        <v>441.44000000006054</v>
      </c>
      <c r="J89" s="5">
        <f t="shared" si="11"/>
        <v>95944</v>
      </c>
      <c r="K89" s="5">
        <f t="shared" si="12"/>
        <v>31024</v>
      </c>
      <c r="L89" s="5">
        <f t="shared" si="13"/>
        <v>31024</v>
      </c>
      <c r="M89" s="5">
        <f t="shared" si="14"/>
        <v>-33524</v>
      </c>
      <c r="N89" s="5">
        <f t="shared" si="23"/>
        <v>441.44000000000233</v>
      </c>
      <c r="O89" s="5">
        <f t="shared" si="24"/>
        <v>3572439.0954836649</v>
      </c>
      <c r="P89" s="8">
        <f t="shared" si="15"/>
        <v>553.78930331105994</v>
      </c>
      <c r="Q89" s="29">
        <f t="shared" si="16"/>
        <v>-2667.4809076366582</v>
      </c>
      <c r="R89" s="29">
        <f t="shared" si="17"/>
        <v>3550.3609076366629</v>
      </c>
    </row>
    <row r="90" spans="1:18" x14ac:dyDescent="0.3">
      <c r="A90">
        <f t="shared" si="7"/>
        <v>285000</v>
      </c>
      <c r="B90">
        <f t="shared" si="18"/>
        <v>279120</v>
      </c>
      <c r="C90">
        <f t="shared" si="19"/>
        <v>213000</v>
      </c>
      <c r="D90">
        <f t="shared" si="20"/>
        <v>285000</v>
      </c>
      <c r="E90">
        <f t="shared" si="21"/>
        <v>253476</v>
      </c>
      <c r="F90" s="5">
        <f t="shared" si="8"/>
        <v>258604.80000000002</v>
      </c>
      <c r="G90" s="5">
        <f t="shared" si="9"/>
        <v>270600</v>
      </c>
      <c r="H90" s="5">
        <f t="shared" si="22"/>
        <v>271113.44000000006</v>
      </c>
      <c r="I90" s="5">
        <f t="shared" si="10"/>
        <v>513.44000000006054</v>
      </c>
      <c r="J90" s="5">
        <f t="shared" si="11"/>
        <v>97644</v>
      </c>
      <c r="K90" s="5">
        <f t="shared" si="12"/>
        <v>31524</v>
      </c>
      <c r="L90" s="5">
        <f t="shared" si="13"/>
        <v>31524</v>
      </c>
      <c r="M90" s="5">
        <f t="shared" si="14"/>
        <v>-34024</v>
      </c>
      <c r="N90" s="5">
        <f t="shared" si="23"/>
        <v>513.44000000000233</v>
      </c>
      <c r="O90" s="5">
        <f t="shared" si="24"/>
        <v>3700872.1179537834</v>
      </c>
      <c r="P90" s="8">
        <f t="shared" si="15"/>
        <v>537.92439067372936</v>
      </c>
      <c r="Q90" s="29">
        <f t="shared" si="16"/>
        <v>-2650.8719841719249</v>
      </c>
      <c r="R90" s="29">
        <f t="shared" si="17"/>
        <v>3677.7519841719295</v>
      </c>
    </row>
    <row r="91" spans="1:18" x14ac:dyDescent="0.3">
      <c r="A91">
        <f t="shared" si="7"/>
        <v>290000</v>
      </c>
      <c r="B91">
        <f t="shared" si="18"/>
        <v>284070</v>
      </c>
      <c r="C91">
        <f t="shared" si="19"/>
        <v>216750</v>
      </c>
      <c r="D91">
        <f t="shared" si="20"/>
        <v>290000</v>
      </c>
      <c r="E91">
        <f t="shared" si="21"/>
        <v>257976</v>
      </c>
      <c r="F91" s="5">
        <f t="shared" si="8"/>
        <v>263194.80000000005</v>
      </c>
      <c r="G91" s="5">
        <f t="shared" si="9"/>
        <v>275350</v>
      </c>
      <c r="H91" s="5">
        <f t="shared" si="22"/>
        <v>275935.44000000006</v>
      </c>
      <c r="I91" s="5">
        <f t="shared" si="10"/>
        <v>585.44000000006054</v>
      </c>
      <c r="J91" s="5">
        <f t="shared" si="11"/>
        <v>99344</v>
      </c>
      <c r="K91" s="5">
        <f t="shared" si="12"/>
        <v>32024</v>
      </c>
      <c r="L91" s="5">
        <f t="shared" si="13"/>
        <v>32024</v>
      </c>
      <c r="M91" s="5">
        <f t="shared" si="14"/>
        <v>-34524</v>
      </c>
      <c r="N91" s="5">
        <f t="shared" si="23"/>
        <v>585.44000000000233</v>
      </c>
      <c r="O91" s="5">
        <f t="shared" si="24"/>
        <v>3831577.7778741033</v>
      </c>
      <c r="P91" s="8">
        <f t="shared" si="15"/>
        <v>522.8547673960062</v>
      </c>
      <c r="Q91" s="29">
        <f t="shared" si="16"/>
        <v>-2634.2649827250793</v>
      </c>
      <c r="R91" s="29">
        <f t="shared" si="17"/>
        <v>3805.144982725084</v>
      </c>
    </row>
    <row r="92" spans="1:18" x14ac:dyDescent="0.3">
      <c r="A92">
        <f t="shared" si="7"/>
        <v>295000</v>
      </c>
      <c r="B92">
        <f t="shared" si="18"/>
        <v>289020</v>
      </c>
      <c r="C92">
        <f t="shared" si="19"/>
        <v>220500</v>
      </c>
      <c r="D92">
        <f t="shared" si="20"/>
        <v>295000</v>
      </c>
      <c r="E92">
        <f t="shared" si="21"/>
        <v>262476</v>
      </c>
      <c r="F92" s="5">
        <f t="shared" si="8"/>
        <v>267784.80000000005</v>
      </c>
      <c r="G92" s="5">
        <f t="shared" si="9"/>
        <v>280100</v>
      </c>
      <c r="H92" s="5">
        <f t="shared" si="22"/>
        <v>280757.44000000006</v>
      </c>
      <c r="I92" s="5">
        <f t="shared" si="10"/>
        <v>657.44000000006054</v>
      </c>
      <c r="J92" s="5">
        <f t="shared" si="11"/>
        <v>101044</v>
      </c>
      <c r="K92" s="5">
        <f t="shared" si="12"/>
        <v>32524</v>
      </c>
      <c r="L92" s="5">
        <f t="shared" si="13"/>
        <v>32524</v>
      </c>
      <c r="M92" s="5">
        <f t="shared" si="14"/>
        <v>-35024</v>
      </c>
      <c r="N92" s="5">
        <f t="shared" si="23"/>
        <v>657.44000000000233</v>
      </c>
      <c r="O92" s="5">
        <f t="shared" si="24"/>
        <v>3964556.0752446214</v>
      </c>
      <c r="P92" s="8">
        <f t="shared" si="15"/>
        <v>508.53323687599493</v>
      </c>
      <c r="Q92" s="29">
        <f t="shared" si="16"/>
        <v>-2617.6598057726824</v>
      </c>
      <c r="R92" s="29">
        <f t="shared" si="17"/>
        <v>3932.539805772687</v>
      </c>
    </row>
    <row r="93" spans="1:18" x14ac:dyDescent="0.3">
      <c r="A93">
        <f t="shared" si="7"/>
        <v>300000</v>
      </c>
      <c r="B93">
        <f t="shared" si="18"/>
        <v>293970</v>
      </c>
      <c r="C93">
        <f t="shared" si="19"/>
        <v>224250</v>
      </c>
      <c r="D93">
        <f t="shared" si="20"/>
        <v>300000</v>
      </c>
      <c r="E93">
        <f t="shared" si="21"/>
        <v>266976</v>
      </c>
      <c r="F93" s="5">
        <f t="shared" si="8"/>
        <v>272374.80000000005</v>
      </c>
      <c r="G93" s="5">
        <f t="shared" si="9"/>
        <v>284850</v>
      </c>
      <c r="H93" s="5">
        <f t="shared" si="22"/>
        <v>285579.44000000006</v>
      </c>
      <c r="I93" s="5">
        <f t="shared" si="10"/>
        <v>729.44000000006054</v>
      </c>
      <c r="J93" s="5">
        <f t="shared" si="11"/>
        <v>102744</v>
      </c>
      <c r="K93" s="5">
        <f t="shared" si="12"/>
        <v>33024</v>
      </c>
      <c r="L93" s="5">
        <f t="shared" si="13"/>
        <v>33024</v>
      </c>
      <c r="M93" s="5">
        <f t="shared" si="14"/>
        <v>-35524</v>
      </c>
      <c r="N93" s="5">
        <f t="shared" si="23"/>
        <v>729.44000000000233</v>
      </c>
      <c r="O93" s="5">
        <f t="shared" si="24"/>
        <v>4099807.0100653386</v>
      </c>
      <c r="P93" s="8">
        <f t="shared" si="15"/>
        <v>494.91555005122092</v>
      </c>
      <c r="Q93" s="29">
        <f t="shared" si="16"/>
        <v>-2601.0563622764607</v>
      </c>
      <c r="R93" s="29">
        <f t="shared" si="17"/>
        <v>4059.9363622764654</v>
      </c>
    </row>
    <row r="94" spans="1:18" x14ac:dyDescent="0.3">
      <c r="A94">
        <f t="shared" si="7"/>
        <v>305000</v>
      </c>
      <c r="B94">
        <f t="shared" si="18"/>
        <v>298920</v>
      </c>
      <c r="C94">
        <f t="shared" si="19"/>
        <v>228000</v>
      </c>
      <c r="D94">
        <f t="shared" si="20"/>
        <v>305000</v>
      </c>
      <c r="E94">
        <f t="shared" si="21"/>
        <v>271476</v>
      </c>
      <c r="F94" s="5">
        <f t="shared" si="8"/>
        <v>276964.80000000005</v>
      </c>
      <c r="G94" s="5">
        <f t="shared" si="9"/>
        <v>289600</v>
      </c>
      <c r="H94" s="5">
        <f t="shared" si="22"/>
        <v>290401.44000000006</v>
      </c>
      <c r="I94" s="5">
        <f t="shared" si="10"/>
        <v>801.44000000006054</v>
      </c>
      <c r="J94" s="5">
        <f t="shared" si="11"/>
        <v>104444</v>
      </c>
      <c r="K94" s="5">
        <f t="shared" si="12"/>
        <v>33524</v>
      </c>
      <c r="L94" s="5">
        <f t="shared" si="13"/>
        <v>33524</v>
      </c>
      <c r="M94" s="5">
        <f t="shared" si="14"/>
        <v>-36024</v>
      </c>
      <c r="N94" s="5">
        <f t="shared" si="23"/>
        <v>801.44000000000233</v>
      </c>
      <c r="O94" s="5">
        <f t="shared" si="24"/>
        <v>4237330.5823362544</v>
      </c>
      <c r="P94" s="8">
        <f t="shared" si="15"/>
        <v>481.96024805450662</v>
      </c>
      <c r="Q94" s="29">
        <f t="shared" si="16"/>
        <v>-2584.4545671532851</v>
      </c>
      <c r="R94" s="29">
        <f t="shared" si="17"/>
        <v>4187.3345671532898</v>
      </c>
    </row>
    <row r="95" spans="1:18" x14ac:dyDescent="0.3">
      <c r="A95">
        <f t="shared" si="7"/>
        <v>310000</v>
      </c>
      <c r="B95">
        <f t="shared" si="18"/>
        <v>303870</v>
      </c>
      <c r="C95">
        <f t="shared" si="19"/>
        <v>231750</v>
      </c>
      <c r="D95">
        <f t="shared" si="20"/>
        <v>310000</v>
      </c>
      <c r="E95">
        <f t="shared" si="21"/>
        <v>275976</v>
      </c>
      <c r="F95" s="5">
        <f t="shared" si="8"/>
        <v>281554.80000000005</v>
      </c>
      <c r="G95" s="5">
        <f t="shared" si="9"/>
        <v>294350</v>
      </c>
      <c r="H95" s="5">
        <f t="shared" si="22"/>
        <v>295223.44000000006</v>
      </c>
      <c r="I95" s="5">
        <f t="shared" si="10"/>
        <v>873.44000000006054</v>
      </c>
      <c r="J95" s="5">
        <f t="shared" si="11"/>
        <v>106144</v>
      </c>
      <c r="K95" s="5">
        <f t="shared" si="12"/>
        <v>34024</v>
      </c>
      <c r="L95" s="5">
        <f t="shared" si="13"/>
        <v>34024</v>
      </c>
      <c r="M95" s="5">
        <f t="shared" si="14"/>
        <v>-36524</v>
      </c>
      <c r="N95" s="5">
        <f t="shared" si="23"/>
        <v>873.44000000000233</v>
      </c>
      <c r="O95" s="5">
        <f t="shared" si="24"/>
        <v>4377126.7920573708</v>
      </c>
      <c r="P95" s="8">
        <f t="shared" si="15"/>
        <v>469.62850530758493</v>
      </c>
      <c r="Q95" s="29">
        <f t="shared" si="16"/>
        <v>-2567.854340796272</v>
      </c>
      <c r="R95" s="29">
        <f t="shared" si="17"/>
        <v>4314.7343407962762</v>
      </c>
    </row>
    <row r="96" spans="1:18" x14ac:dyDescent="0.3">
      <c r="A96">
        <f t="shared" si="7"/>
        <v>315000</v>
      </c>
      <c r="B96">
        <f t="shared" si="18"/>
        <v>308820</v>
      </c>
      <c r="C96">
        <f t="shared" si="19"/>
        <v>235500</v>
      </c>
      <c r="D96">
        <f t="shared" si="20"/>
        <v>315000</v>
      </c>
      <c r="E96">
        <f t="shared" si="21"/>
        <v>280476</v>
      </c>
      <c r="F96" s="5">
        <f t="shared" si="8"/>
        <v>286144.80000000005</v>
      </c>
      <c r="G96" s="5">
        <f t="shared" si="9"/>
        <v>299100</v>
      </c>
      <c r="H96" s="5">
        <f t="shared" si="22"/>
        <v>300045.44000000006</v>
      </c>
      <c r="I96" s="5">
        <f t="shared" si="10"/>
        <v>945.44000000006054</v>
      </c>
      <c r="J96" s="5">
        <f t="shared" si="11"/>
        <v>107844</v>
      </c>
      <c r="K96" s="5">
        <f t="shared" si="12"/>
        <v>34524</v>
      </c>
      <c r="L96" s="5">
        <f t="shared" si="13"/>
        <v>34524</v>
      </c>
      <c r="M96" s="5">
        <f t="shared" si="14"/>
        <v>-37024</v>
      </c>
      <c r="N96" s="5">
        <f t="shared" si="23"/>
        <v>945.44000000000233</v>
      </c>
      <c r="O96" s="5">
        <f t="shared" si="24"/>
        <v>4519195.6392286848</v>
      </c>
      <c r="P96" s="8">
        <f t="shared" si="15"/>
        <v>457.88397520223339</v>
      </c>
      <c r="Q96" s="29">
        <f t="shared" si="16"/>
        <v>-2551.255608641347</v>
      </c>
      <c r="R96" s="29">
        <f t="shared" si="17"/>
        <v>4442.1356086413516</v>
      </c>
    </row>
    <row r="97" spans="1:18" x14ac:dyDescent="0.3">
      <c r="A97">
        <f t="shared" si="7"/>
        <v>320000</v>
      </c>
      <c r="B97">
        <f t="shared" si="18"/>
        <v>313770</v>
      </c>
      <c r="C97">
        <f t="shared" si="19"/>
        <v>239250</v>
      </c>
      <c r="D97">
        <f t="shared" si="20"/>
        <v>320000</v>
      </c>
      <c r="E97">
        <f t="shared" si="21"/>
        <v>284976</v>
      </c>
      <c r="F97" s="5">
        <f t="shared" si="8"/>
        <v>290734.80000000005</v>
      </c>
      <c r="G97" s="5">
        <f t="shared" si="9"/>
        <v>303850</v>
      </c>
      <c r="H97" s="5">
        <f t="shared" si="22"/>
        <v>304867.44000000006</v>
      </c>
      <c r="I97" s="5">
        <f t="shared" si="10"/>
        <v>1017.4400000000605</v>
      </c>
      <c r="J97" s="5">
        <f t="shared" si="11"/>
        <v>109544</v>
      </c>
      <c r="K97" s="5">
        <f t="shared" si="12"/>
        <v>35024</v>
      </c>
      <c r="L97" s="5">
        <f t="shared" si="13"/>
        <v>35024</v>
      </c>
      <c r="M97" s="5">
        <f t="shared" si="14"/>
        <v>-37524</v>
      </c>
      <c r="N97" s="5">
        <f t="shared" si="23"/>
        <v>1017.4400000000023</v>
      </c>
      <c r="O97" s="5">
        <f t="shared" si="24"/>
        <v>4663537.1238501985</v>
      </c>
      <c r="P97" s="8">
        <f t="shared" si="15"/>
        <v>446.69263995239589</v>
      </c>
      <c r="Q97" s="29">
        <f t="shared" si="16"/>
        <v>-2534.658300774322</v>
      </c>
      <c r="R97" s="29">
        <f t="shared" si="17"/>
        <v>4569.5383007743267</v>
      </c>
    </row>
    <row r="98" spans="1:18" x14ac:dyDescent="0.3">
      <c r="A98">
        <f t="shared" si="7"/>
        <v>325000</v>
      </c>
      <c r="B98">
        <f t="shared" si="18"/>
        <v>318720</v>
      </c>
      <c r="C98">
        <f t="shared" si="19"/>
        <v>243000</v>
      </c>
      <c r="D98">
        <f t="shared" si="20"/>
        <v>325000</v>
      </c>
      <c r="E98">
        <f t="shared" si="21"/>
        <v>289476</v>
      </c>
      <c r="F98" s="5">
        <f t="shared" si="8"/>
        <v>295324.80000000005</v>
      </c>
      <c r="G98" s="5">
        <f t="shared" si="9"/>
        <v>308600</v>
      </c>
      <c r="H98" s="5">
        <f t="shared" si="22"/>
        <v>309689.44000000006</v>
      </c>
      <c r="I98" s="5">
        <f t="shared" si="10"/>
        <v>1089.4400000000605</v>
      </c>
      <c r="J98" s="5">
        <f t="shared" si="11"/>
        <v>111244</v>
      </c>
      <c r="K98" s="5">
        <f t="shared" si="12"/>
        <v>35524</v>
      </c>
      <c r="L98" s="5">
        <f t="shared" si="13"/>
        <v>35524</v>
      </c>
      <c r="M98" s="5">
        <f t="shared" si="14"/>
        <v>-38024</v>
      </c>
      <c r="N98" s="5">
        <f t="shared" si="23"/>
        <v>1089.4400000000023</v>
      </c>
      <c r="O98" s="5">
        <f t="shared" si="24"/>
        <v>4810151.2459219126</v>
      </c>
      <c r="P98" s="8">
        <f t="shared" si="15"/>
        <v>436.02266574807066</v>
      </c>
      <c r="Q98" s="29">
        <f t="shared" si="16"/>
        <v>-2518.0623515741327</v>
      </c>
      <c r="R98" s="29">
        <f t="shared" si="17"/>
        <v>4696.9423515741373</v>
      </c>
    </row>
    <row r="99" spans="1:18" x14ac:dyDescent="0.3">
      <c r="A99">
        <f t="shared" si="7"/>
        <v>330000</v>
      </c>
      <c r="B99">
        <f t="shared" ref="B99:B130" si="25">$D$3*A99-$E$3</f>
        <v>323670</v>
      </c>
      <c r="C99">
        <f t="shared" ref="C99:C130" si="26">$D$4*A99-$E$4</f>
        <v>246750</v>
      </c>
      <c r="D99">
        <f t="shared" ref="D99:D130" si="27">$D$5*A99-$E$5</f>
        <v>330000</v>
      </c>
      <c r="E99">
        <f t="shared" ref="E99:E130" si="28">$D$6*A99-$E$6</f>
        <v>293976</v>
      </c>
      <c r="F99" s="5">
        <f t="shared" si="8"/>
        <v>299914.80000000005</v>
      </c>
      <c r="G99" s="5">
        <f t="shared" si="9"/>
        <v>313350</v>
      </c>
      <c r="H99" s="5">
        <f t="shared" ref="H99:H130" si="29" xml:space="preserve"> $F$15*B99 + $F$16*C99 + $F$17*D99 + $F$18*E99 - $C$14</f>
        <v>314511.44000000006</v>
      </c>
      <c r="I99" s="5">
        <f t="shared" si="10"/>
        <v>1161.4400000000605</v>
      </c>
      <c r="J99" s="5">
        <f t="shared" si="11"/>
        <v>112944</v>
      </c>
      <c r="K99" s="5">
        <f t="shared" si="12"/>
        <v>36024</v>
      </c>
      <c r="L99" s="5">
        <f t="shared" si="13"/>
        <v>36024</v>
      </c>
      <c r="M99" s="5">
        <f t="shared" si="14"/>
        <v>-38524</v>
      </c>
      <c r="N99" s="5">
        <f t="shared" ref="N99:N130" si="30" xml:space="preserve"> J99*$F$15 + K99*$F$16 + L99*$F$17 + M99</f>
        <v>1161.4400000000023</v>
      </c>
      <c r="O99" s="5">
        <f t="shared" ref="O99:O130" si="31" xml:space="preserve"> J99*J99*$G$15 + K99*K99*$H$16 + L99*L99*$I$17 + 2*(J99*K99*$H$15 + J99*L99*$I$15 + K99*L99*$I$16)</f>
        <v>4959038.0054438245</v>
      </c>
      <c r="P99" s="8">
        <f t="shared" si="15"/>
        <v>425.84426398267698</v>
      </c>
      <c r="Q99" s="29">
        <f t="shared" si="16"/>
        <v>-2501.4676993884082</v>
      </c>
      <c r="R99" s="29">
        <f t="shared" si="17"/>
        <v>4824.3476993884124</v>
      </c>
    </row>
    <row r="100" spans="1:18" x14ac:dyDescent="0.3">
      <c r="A100">
        <f t="shared" ref="A100:A163" si="32">$C$22 + (ROW() - 34)*$C$23</f>
        <v>335000</v>
      </c>
      <c r="B100">
        <f t="shared" si="25"/>
        <v>328620</v>
      </c>
      <c r="C100">
        <f t="shared" si="26"/>
        <v>250500</v>
      </c>
      <c r="D100">
        <f t="shared" si="27"/>
        <v>335000</v>
      </c>
      <c r="E100">
        <f t="shared" si="28"/>
        <v>298476</v>
      </c>
      <c r="F100" s="5">
        <f t="shared" ref="F100:F163" si="33" xml:space="preserve"> ($F$15 + $F$16)*B100 + ($F$17 + $F$18)*E100</f>
        <v>304504.80000000005</v>
      </c>
      <c r="G100" s="5">
        <f t="shared" ref="G100:G163" si="34" xml:space="preserve"> ($F$15 + $F$16)*C100 + ($F$17 + $F$18)*D100</f>
        <v>318100</v>
      </c>
      <c r="H100" s="5">
        <f t="shared" si="29"/>
        <v>319333.44000000006</v>
      </c>
      <c r="I100" s="5">
        <f t="shared" ref="I100:I163" si="35">H100-G100</f>
        <v>1233.4400000000605</v>
      </c>
      <c r="J100" s="5">
        <f t="shared" ref="J100:J163" si="36" xml:space="preserve"> B100 - C100 + D100 - E100</f>
        <v>114644</v>
      </c>
      <c r="K100" s="5">
        <f t="shared" ref="K100:K163" si="37" xml:space="preserve"> D100 - E100</f>
        <v>36524</v>
      </c>
      <c r="L100" s="5">
        <f t="shared" ref="L100:L163" si="38" xml:space="preserve"> D100 - E100</f>
        <v>36524</v>
      </c>
      <c r="M100" s="5">
        <f t="shared" ref="M100:M163" si="39" xml:space="preserve"> E100 - D100  - $C$14</f>
        <v>-39024</v>
      </c>
      <c r="N100" s="5">
        <f t="shared" si="30"/>
        <v>1233.4400000000023</v>
      </c>
      <c r="O100" s="5">
        <f t="shared" si="31"/>
        <v>5110197.4024159368</v>
      </c>
      <c r="P100" s="8">
        <f t="shared" ref="P100:P163" si="40" xml:space="preserve"> SQRT(O100/(2*PI()))*EXP(-N100*N100/(2*O100)) - N100*NORMDIST(-N100/SQRT(O100),0,1,1) - (N100 &lt; 0)</f>
        <v>416.12955904317391</v>
      </c>
      <c r="Q100" s="29">
        <f t="shared" ref="Q100:Q163" si="41">N100 - NORMINV(1 - (1 - $C$32)/2,0,1)*SQRT(O100)</f>
        <v>-2484.8742862380245</v>
      </c>
      <c r="R100" s="29">
        <f t="shared" ref="R100:R163" si="42">N100 + NORMINV(1 - (1 - $C$32)/2,0,1)*SQRT(O100)</f>
        <v>4951.7542862380287</v>
      </c>
    </row>
    <row r="101" spans="1:18" x14ac:dyDescent="0.3">
      <c r="A101">
        <f t="shared" si="32"/>
        <v>340000</v>
      </c>
      <c r="B101">
        <f t="shared" si="25"/>
        <v>333570</v>
      </c>
      <c r="C101">
        <f t="shared" si="26"/>
        <v>254250</v>
      </c>
      <c r="D101">
        <f t="shared" si="27"/>
        <v>340000</v>
      </c>
      <c r="E101">
        <f t="shared" si="28"/>
        <v>302976</v>
      </c>
      <c r="F101" s="5">
        <f t="shared" si="33"/>
        <v>309094.80000000005</v>
      </c>
      <c r="G101" s="5">
        <f t="shared" si="34"/>
        <v>322850</v>
      </c>
      <c r="H101" s="5">
        <f t="shared" si="29"/>
        <v>324155.44000000006</v>
      </c>
      <c r="I101" s="5">
        <f t="shared" si="35"/>
        <v>1305.4400000000605</v>
      </c>
      <c r="J101" s="5">
        <f t="shared" si="36"/>
        <v>116344</v>
      </c>
      <c r="K101" s="5">
        <f t="shared" si="37"/>
        <v>37024</v>
      </c>
      <c r="L101" s="5">
        <f t="shared" si="38"/>
        <v>37024</v>
      </c>
      <c r="M101" s="5">
        <f t="shared" si="39"/>
        <v>-39524</v>
      </c>
      <c r="N101" s="5">
        <f t="shared" si="30"/>
        <v>1305.4400000000023</v>
      </c>
      <c r="O101" s="5">
        <f t="shared" si="31"/>
        <v>5263629.4368382469</v>
      </c>
      <c r="P101" s="8">
        <f t="shared" si="40"/>
        <v>406.85246293215249</v>
      </c>
      <c r="Q101" s="29">
        <f t="shared" si="41"/>
        <v>-2468.2820575476426</v>
      </c>
      <c r="R101" s="29">
        <f t="shared" si="42"/>
        <v>5079.1620575476472</v>
      </c>
    </row>
    <row r="102" spans="1:18" x14ac:dyDescent="0.3">
      <c r="A102">
        <f t="shared" si="32"/>
        <v>345000</v>
      </c>
      <c r="B102">
        <f t="shared" si="25"/>
        <v>338520</v>
      </c>
      <c r="C102">
        <f t="shared" si="26"/>
        <v>258000</v>
      </c>
      <c r="D102">
        <f t="shared" si="27"/>
        <v>345000</v>
      </c>
      <c r="E102">
        <f t="shared" si="28"/>
        <v>307476</v>
      </c>
      <c r="F102" s="5">
        <f t="shared" si="33"/>
        <v>313684.80000000005</v>
      </c>
      <c r="G102" s="5">
        <f t="shared" si="34"/>
        <v>327600</v>
      </c>
      <c r="H102" s="5">
        <f t="shared" si="29"/>
        <v>328977.44000000006</v>
      </c>
      <c r="I102" s="5">
        <f t="shared" si="35"/>
        <v>1377.4400000000605</v>
      </c>
      <c r="J102" s="5">
        <f t="shared" si="36"/>
        <v>118044</v>
      </c>
      <c r="K102" s="5">
        <f t="shared" si="37"/>
        <v>37524</v>
      </c>
      <c r="L102" s="5">
        <f t="shared" si="38"/>
        <v>37524</v>
      </c>
      <c r="M102" s="5">
        <f t="shared" si="39"/>
        <v>-40024</v>
      </c>
      <c r="N102" s="5">
        <f t="shared" si="30"/>
        <v>1377.4400000000023</v>
      </c>
      <c r="O102" s="5">
        <f t="shared" si="31"/>
        <v>5419334.1087107547</v>
      </c>
      <c r="P102" s="8">
        <f t="shared" si="40"/>
        <v>397.98855682164816</v>
      </c>
      <c r="Q102" s="29">
        <f t="shared" si="41"/>
        <v>-2451.6909618996256</v>
      </c>
      <c r="R102" s="29">
        <f t="shared" si="42"/>
        <v>5206.5709618996298</v>
      </c>
    </row>
    <row r="103" spans="1:18" x14ac:dyDescent="0.3">
      <c r="A103">
        <f t="shared" si="32"/>
        <v>350000</v>
      </c>
      <c r="B103">
        <f t="shared" si="25"/>
        <v>343470</v>
      </c>
      <c r="C103">
        <f t="shared" si="26"/>
        <v>261750</v>
      </c>
      <c r="D103">
        <f t="shared" si="27"/>
        <v>350000</v>
      </c>
      <c r="E103">
        <f t="shared" si="28"/>
        <v>311976</v>
      </c>
      <c r="F103" s="5">
        <f t="shared" si="33"/>
        <v>318274.80000000005</v>
      </c>
      <c r="G103" s="5">
        <f t="shared" si="34"/>
        <v>332350</v>
      </c>
      <c r="H103" s="5">
        <f t="shared" si="29"/>
        <v>333799.44000000006</v>
      </c>
      <c r="I103" s="5">
        <f t="shared" si="35"/>
        <v>1449.4400000000605</v>
      </c>
      <c r="J103" s="5">
        <f t="shared" si="36"/>
        <v>119744</v>
      </c>
      <c r="K103" s="5">
        <f t="shared" si="37"/>
        <v>38024</v>
      </c>
      <c r="L103" s="5">
        <f t="shared" si="38"/>
        <v>38024</v>
      </c>
      <c r="M103" s="5">
        <f t="shared" si="39"/>
        <v>-40524</v>
      </c>
      <c r="N103" s="5">
        <f t="shared" si="30"/>
        <v>1449.4400000000023</v>
      </c>
      <c r="O103" s="5">
        <f t="shared" si="31"/>
        <v>5577311.4180334667</v>
      </c>
      <c r="P103" s="8">
        <f t="shared" si="40"/>
        <v>389.51497950965307</v>
      </c>
      <c r="Q103" s="29">
        <f t="shared" si="41"/>
        <v>-2435.1009508089915</v>
      </c>
      <c r="R103" s="29">
        <f t="shared" si="42"/>
        <v>5333.9809508089966</v>
      </c>
    </row>
    <row r="104" spans="1:18" x14ac:dyDescent="0.3">
      <c r="A104">
        <f t="shared" si="32"/>
        <v>355000</v>
      </c>
      <c r="B104">
        <f t="shared" si="25"/>
        <v>348420</v>
      </c>
      <c r="C104">
        <f t="shared" si="26"/>
        <v>265500</v>
      </c>
      <c r="D104">
        <f t="shared" si="27"/>
        <v>355000</v>
      </c>
      <c r="E104">
        <f t="shared" si="28"/>
        <v>316476</v>
      </c>
      <c r="F104" s="5">
        <f t="shared" si="33"/>
        <v>322864.80000000005</v>
      </c>
      <c r="G104" s="5">
        <f t="shared" si="34"/>
        <v>337100</v>
      </c>
      <c r="H104" s="5">
        <f t="shared" si="29"/>
        <v>338621.44000000006</v>
      </c>
      <c r="I104" s="5">
        <f t="shared" si="35"/>
        <v>1521.4400000000605</v>
      </c>
      <c r="J104" s="5">
        <f t="shared" si="36"/>
        <v>121444</v>
      </c>
      <c r="K104" s="5">
        <f t="shared" si="37"/>
        <v>38524</v>
      </c>
      <c r="L104" s="5">
        <f t="shared" si="38"/>
        <v>38524</v>
      </c>
      <c r="M104" s="5">
        <f t="shared" si="39"/>
        <v>-41024</v>
      </c>
      <c r="N104" s="5">
        <f t="shared" si="30"/>
        <v>1521.4400000000023</v>
      </c>
      <c r="O104" s="5">
        <f t="shared" si="31"/>
        <v>5737561.3648063745</v>
      </c>
      <c r="P104" s="8">
        <f t="shared" si="40"/>
        <v>381.41032265421353</v>
      </c>
      <c r="Q104" s="29">
        <f t="shared" si="41"/>
        <v>-2418.5119785173265</v>
      </c>
      <c r="R104" s="29">
        <f t="shared" si="42"/>
        <v>5461.3919785173312</v>
      </c>
    </row>
    <row r="105" spans="1:18" x14ac:dyDescent="0.3">
      <c r="A105">
        <f t="shared" si="32"/>
        <v>360000</v>
      </c>
      <c r="B105">
        <f t="shared" si="25"/>
        <v>353370</v>
      </c>
      <c r="C105">
        <f t="shared" si="26"/>
        <v>269250</v>
      </c>
      <c r="D105">
        <f t="shared" si="27"/>
        <v>360000</v>
      </c>
      <c r="E105">
        <f t="shared" si="28"/>
        <v>320976</v>
      </c>
      <c r="F105" s="5">
        <f t="shared" si="33"/>
        <v>327454.80000000005</v>
      </c>
      <c r="G105" s="5">
        <f t="shared" si="34"/>
        <v>341850</v>
      </c>
      <c r="H105" s="5">
        <f t="shared" si="29"/>
        <v>343443.44000000006</v>
      </c>
      <c r="I105" s="5">
        <f t="shared" si="35"/>
        <v>1593.4400000000605</v>
      </c>
      <c r="J105" s="5">
        <f t="shared" si="36"/>
        <v>123144</v>
      </c>
      <c r="K105" s="5">
        <f t="shared" si="37"/>
        <v>39024</v>
      </c>
      <c r="L105" s="5">
        <f t="shared" si="38"/>
        <v>39024</v>
      </c>
      <c r="M105" s="5">
        <f t="shared" si="39"/>
        <v>-41524</v>
      </c>
      <c r="N105" s="5">
        <f t="shared" si="30"/>
        <v>1593.4400000000023</v>
      </c>
      <c r="O105" s="5">
        <f t="shared" si="31"/>
        <v>5900083.9490294829</v>
      </c>
      <c r="P105" s="8">
        <f t="shared" si="40"/>
        <v>373.6545325899362</v>
      </c>
      <c r="Q105" s="29">
        <f t="shared" si="41"/>
        <v>-2401.9240018038531</v>
      </c>
      <c r="R105" s="29">
        <f t="shared" si="42"/>
        <v>5588.8040018038573</v>
      </c>
    </row>
    <row r="106" spans="1:18" x14ac:dyDescent="0.3">
      <c r="A106">
        <f t="shared" si="32"/>
        <v>365000</v>
      </c>
      <c r="B106">
        <f t="shared" si="25"/>
        <v>358320</v>
      </c>
      <c r="C106">
        <f t="shared" si="26"/>
        <v>273000</v>
      </c>
      <c r="D106">
        <f t="shared" si="27"/>
        <v>365000</v>
      </c>
      <c r="E106">
        <f t="shared" si="28"/>
        <v>325476</v>
      </c>
      <c r="F106" s="5">
        <f t="shared" si="33"/>
        <v>332044.80000000005</v>
      </c>
      <c r="G106" s="5">
        <f t="shared" si="34"/>
        <v>346600</v>
      </c>
      <c r="H106" s="5">
        <f t="shared" si="29"/>
        <v>348265.44000000006</v>
      </c>
      <c r="I106" s="5">
        <f t="shared" si="35"/>
        <v>1665.4400000000605</v>
      </c>
      <c r="J106" s="5">
        <f t="shared" si="36"/>
        <v>124844</v>
      </c>
      <c r="K106" s="5">
        <f t="shared" si="37"/>
        <v>39524</v>
      </c>
      <c r="L106" s="5">
        <f t="shared" si="38"/>
        <v>39524</v>
      </c>
      <c r="M106" s="5">
        <f t="shared" si="39"/>
        <v>-42024</v>
      </c>
      <c r="N106" s="5">
        <f t="shared" si="30"/>
        <v>1665.4400000000023</v>
      </c>
      <c r="O106" s="5">
        <f t="shared" si="31"/>
        <v>6064879.170702788</v>
      </c>
      <c r="P106" s="8">
        <f t="shared" si="40"/>
        <v>366.2288184822649</v>
      </c>
      <c r="Q106" s="29">
        <f t="shared" si="41"/>
        <v>-2385.3369798119606</v>
      </c>
      <c r="R106" s="29">
        <f t="shared" si="42"/>
        <v>5716.2169798119648</v>
      </c>
    </row>
    <row r="107" spans="1:18" x14ac:dyDescent="0.3">
      <c r="A107">
        <f t="shared" si="32"/>
        <v>370000</v>
      </c>
      <c r="B107">
        <f t="shared" si="25"/>
        <v>363270</v>
      </c>
      <c r="C107">
        <f t="shared" si="26"/>
        <v>276750</v>
      </c>
      <c r="D107">
        <f t="shared" si="27"/>
        <v>370000</v>
      </c>
      <c r="E107">
        <f t="shared" si="28"/>
        <v>329976</v>
      </c>
      <c r="F107" s="5">
        <f t="shared" si="33"/>
        <v>336634.8</v>
      </c>
      <c r="G107" s="5">
        <f t="shared" si="34"/>
        <v>351350</v>
      </c>
      <c r="H107" s="5">
        <f t="shared" si="29"/>
        <v>353087.44000000006</v>
      </c>
      <c r="I107" s="5">
        <f t="shared" si="35"/>
        <v>1737.4400000000605</v>
      </c>
      <c r="J107" s="5">
        <f t="shared" si="36"/>
        <v>126544</v>
      </c>
      <c r="K107" s="5">
        <f t="shared" si="37"/>
        <v>40024</v>
      </c>
      <c r="L107" s="5">
        <f t="shared" si="38"/>
        <v>40024</v>
      </c>
      <c r="M107" s="5">
        <f t="shared" si="39"/>
        <v>-42524</v>
      </c>
      <c r="N107" s="5">
        <f t="shared" si="30"/>
        <v>1737.4400000000023</v>
      </c>
      <c r="O107" s="5">
        <f t="shared" si="31"/>
        <v>6231947.0298262946</v>
      </c>
      <c r="P107" s="8">
        <f t="shared" si="40"/>
        <v>359.11556654168436</v>
      </c>
      <c r="Q107" s="29">
        <f t="shared" si="41"/>
        <v>-2368.7508738897959</v>
      </c>
      <c r="R107" s="29">
        <f t="shared" si="42"/>
        <v>5843.6308738898006</v>
      </c>
    </row>
    <row r="108" spans="1:18" x14ac:dyDescent="0.3">
      <c r="A108">
        <f t="shared" si="32"/>
        <v>375000</v>
      </c>
      <c r="B108">
        <f t="shared" si="25"/>
        <v>368220</v>
      </c>
      <c r="C108">
        <f t="shared" si="26"/>
        <v>280500</v>
      </c>
      <c r="D108">
        <f t="shared" si="27"/>
        <v>375000</v>
      </c>
      <c r="E108">
        <f t="shared" si="28"/>
        <v>334476</v>
      </c>
      <c r="F108" s="5">
        <f t="shared" si="33"/>
        <v>341224.8</v>
      </c>
      <c r="G108" s="5">
        <f t="shared" si="34"/>
        <v>356100</v>
      </c>
      <c r="H108" s="5">
        <f t="shared" si="29"/>
        <v>357909.44000000006</v>
      </c>
      <c r="I108" s="5">
        <f t="shared" si="35"/>
        <v>1809.4400000000605</v>
      </c>
      <c r="J108" s="5">
        <f t="shared" si="36"/>
        <v>128244</v>
      </c>
      <c r="K108" s="5">
        <f t="shared" si="37"/>
        <v>40524</v>
      </c>
      <c r="L108" s="5">
        <f t="shared" si="38"/>
        <v>40524</v>
      </c>
      <c r="M108" s="5">
        <f t="shared" si="39"/>
        <v>-43024</v>
      </c>
      <c r="N108" s="5">
        <f t="shared" si="30"/>
        <v>1809.4400000000023</v>
      </c>
      <c r="O108" s="5">
        <f t="shared" si="31"/>
        <v>6401287.526399998</v>
      </c>
      <c r="P108" s="8">
        <f t="shared" si="40"/>
        <v>352.2982599994404</v>
      </c>
      <c r="Q108" s="29">
        <f t="shared" si="41"/>
        <v>-2352.1656474435558</v>
      </c>
      <c r="R108" s="29">
        <f t="shared" si="42"/>
        <v>5971.0456474435605</v>
      </c>
    </row>
    <row r="109" spans="1:18" x14ac:dyDescent="0.3">
      <c r="A109">
        <f t="shared" si="32"/>
        <v>380000</v>
      </c>
      <c r="B109">
        <f t="shared" si="25"/>
        <v>373170</v>
      </c>
      <c r="C109">
        <f t="shared" si="26"/>
        <v>284250</v>
      </c>
      <c r="D109">
        <f t="shared" si="27"/>
        <v>380000</v>
      </c>
      <c r="E109">
        <f t="shared" si="28"/>
        <v>338976</v>
      </c>
      <c r="F109" s="5">
        <f t="shared" si="33"/>
        <v>345814.8</v>
      </c>
      <c r="G109" s="5">
        <f t="shared" si="34"/>
        <v>360850</v>
      </c>
      <c r="H109" s="5">
        <f t="shared" si="29"/>
        <v>362731.44000000006</v>
      </c>
      <c r="I109" s="5">
        <f t="shared" si="35"/>
        <v>1881.4400000000605</v>
      </c>
      <c r="J109" s="5">
        <f t="shared" si="36"/>
        <v>129944</v>
      </c>
      <c r="K109" s="5">
        <f t="shared" si="37"/>
        <v>41024</v>
      </c>
      <c r="L109" s="5">
        <f t="shared" si="38"/>
        <v>41024</v>
      </c>
      <c r="M109" s="5">
        <f t="shared" si="39"/>
        <v>-43524</v>
      </c>
      <c r="N109" s="5">
        <f t="shared" si="30"/>
        <v>1881.4400000000023</v>
      </c>
      <c r="O109" s="5">
        <f t="shared" si="31"/>
        <v>6572900.6604239028</v>
      </c>
      <c r="P109" s="8">
        <f t="shared" si="40"/>
        <v>345.76140453561698</v>
      </c>
      <c r="Q109" s="29">
        <f t="shared" si="41"/>
        <v>-2335.5812658023524</v>
      </c>
      <c r="R109" s="29">
        <f t="shared" si="42"/>
        <v>6098.461265802357</v>
      </c>
    </row>
    <row r="110" spans="1:18" x14ac:dyDescent="0.3">
      <c r="A110">
        <f t="shared" si="32"/>
        <v>385000</v>
      </c>
      <c r="B110">
        <f t="shared" si="25"/>
        <v>378120</v>
      </c>
      <c r="C110">
        <f t="shared" si="26"/>
        <v>288000</v>
      </c>
      <c r="D110">
        <f t="shared" si="27"/>
        <v>385000</v>
      </c>
      <c r="E110">
        <f t="shared" si="28"/>
        <v>343476</v>
      </c>
      <c r="F110" s="5">
        <f t="shared" si="33"/>
        <v>350404.8</v>
      </c>
      <c r="G110" s="5">
        <f t="shared" si="34"/>
        <v>365600</v>
      </c>
      <c r="H110" s="5">
        <f t="shared" si="29"/>
        <v>367553.44000000006</v>
      </c>
      <c r="I110" s="5">
        <f t="shared" si="35"/>
        <v>1953.4400000000605</v>
      </c>
      <c r="J110" s="5">
        <f t="shared" si="36"/>
        <v>131644</v>
      </c>
      <c r="K110" s="5">
        <f t="shared" si="37"/>
        <v>41524</v>
      </c>
      <c r="L110" s="5">
        <f t="shared" si="38"/>
        <v>41524</v>
      </c>
      <c r="M110" s="5">
        <f t="shared" si="39"/>
        <v>-44024</v>
      </c>
      <c r="N110" s="5">
        <f t="shared" si="30"/>
        <v>1953.4400000000023</v>
      </c>
      <c r="O110" s="5">
        <f t="shared" si="31"/>
        <v>6746786.4318980072</v>
      </c>
      <c r="P110" s="8">
        <f t="shared" si="40"/>
        <v>339.49045884713593</v>
      </c>
      <c r="Q110" s="29">
        <f t="shared" si="41"/>
        <v>-2318.9976960935737</v>
      </c>
      <c r="R110" s="29">
        <f t="shared" si="42"/>
        <v>6225.8776960935784</v>
      </c>
    </row>
    <row r="111" spans="1:18" x14ac:dyDescent="0.3">
      <c r="A111">
        <f t="shared" si="32"/>
        <v>390000</v>
      </c>
      <c r="B111">
        <f t="shared" si="25"/>
        <v>383070</v>
      </c>
      <c r="C111">
        <f t="shared" si="26"/>
        <v>291750</v>
      </c>
      <c r="D111">
        <f t="shared" si="27"/>
        <v>390000</v>
      </c>
      <c r="E111">
        <f t="shared" si="28"/>
        <v>347976</v>
      </c>
      <c r="F111" s="5">
        <f t="shared" si="33"/>
        <v>354994.8</v>
      </c>
      <c r="G111" s="5">
        <f t="shared" si="34"/>
        <v>370350</v>
      </c>
      <c r="H111" s="5">
        <f t="shared" si="29"/>
        <v>372375.44000000006</v>
      </c>
      <c r="I111" s="5">
        <f t="shared" si="35"/>
        <v>2025.4400000000605</v>
      </c>
      <c r="J111" s="5">
        <f t="shared" si="36"/>
        <v>133344</v>
      </c>
      <c r="K111" s="5">
        <f t="shared" si="37"/>
        <v>42024</v>
      </c>
      <c r="L111" s="5">
        <f t="shared" si="38"/>
        <v>42024</v>
      </c>
      <c r="M111" s="5">
        <f t="shared" si="39"/>
        <v>-44524</v>
      </c>
      <c r="N111" s="5">
        <f t="shared" si="30"/>
        <v>2025.4400000000023</v>
      </c>
      <c r="O111" s="5">
        <f t="shared" si="31"/>
        <v>6922944.8408223093</v>
      </c>
      <c r="P111" s="8">
        <f t="shared" si="40"/>
        <v>333.47177004561854</v>
      </c>
      <c r="Q111" s="29">
        <f t="shared" si="41"/>
        <v>-2302.4149071278225</v>
      </c>
      <c r="R111" s="29">
        <f t="shared" si="42"/>
        <v>6353.2949071278272</v>
      </c>
    </row>
    <row r="112" spans="1:18" x14ac:dyDescent="0.3">
      <c r="A112">
        <f t="shared" si="32"/>
        <v>395000</v>
      </c>
      <c r="B112">
        <f t="shared" si="25"/>
        <v>388020</v>
      </c>
      <c r="C112">
        <f t="shared" si="26"/>
        <v>295500</v>
      </c>
      <c r="D112">
        <f t="shared" si="27"/>
        <v>395000</v>
      </c>
      <c r="E112">
        <f t="shared" si="28"/>
        <v>352476</v>
      </c>
      <c r="F112" s="5">
        <f t="shared" si="33"/>
        <v>359584.8</v>
      </c>
      <c r="G112" s="5">
        <f t="shared" si="34"/>
        <v>375100</v>
      </c>
      <c r="H112" s="5">
        <f t="shared" si="29"/>
        <v>377197.44000000006</v>
      </c>
      <c r="I112" s="5">
        <f t="shared" si="35"/>
        <v>2097.4400000000605</v>
      </c>
      <c r="J112" s="5">
        <f t="shared" si="36"/>
        <v>135044</v>
      </c>
      <c r="K112" s="5">
        <f t="shared" si="37"/>
        <v>42524</v>
      </c>
      <c r="L112" s="5">
        <f t="shared" si="38"/>
        <v>42524</v>
      </c>
      <c r="M112" s="5">
        <f t="shared" si="39"/>
        <v>-45024</v>
      </c>
      <c r="N112" s="5">
        <f t="shared" si="30"/>
        <v>2097.4400000000023</v>
      </c>
      <c r="O112" s="5">
        <f t="shared" si="31"/>
        <v>7101375.8871968137</v>
      </c>
      <c r="P112" s="8">
        <f t="shared" si="40"/>
        <v>327.69251358160716</v>
      </c>
      <c r="Q112" s="29">
        <f t="shared" si="41"/>
        <v>-2285.8328692925688</v>
      </c>
      <c r="R112" s="29">
        <f t="shared" si="42"/>
        <v>6480.7128692925735</v>
      </c>
    </row>
    <row r="113" spans="1:18" x14ac:dyDescent="0.3">
      <c r="A113">
        <f t="shared" si="32"/>
        <v>400000</v>
      </c>
      <c r="B113">
        <f t="shared" si="25"/>
        <v>392970</v>
      </c>
      <c r="C113">
        <f t="shared" si="26"/>
        <v>299250</v>
      </c>
      <c r="D113">
        <f t="shared" si="27"/>
        <v>400000</v>
      </c>
      <c r="E113">
        <f t="shared" si="28"/>
        <v>356976</v>
      </c>
      <c r="F113" s="5">
        <f t="shared" si="33"/>
        <v>364174.8</v>
      </c>
      <c r="G113" s="5">
        <f t="shared" si="34"/>
        <v>379850</v>
      </c>
      <c r="H113" s="5">
        <f t="shared" si="29"/>
        <v>382019.44000000006</v>
      </c>
      <c r="I113" s="5">
        <f t="shared" si="35"/>
        <v>2169.4400000000605</v>
      </c>
      <c r="J113" s="5">
        <f t="shared" si="36"/>
        <v>136744</v>
      </c>
      <c r="K113" s="5">
        <f t="shared" si="37"/>
        <v>43024</v>
      </c>
      <c r="L113" s="5">
        <f t="shared" si="38"/>
        <v>43024</v>
      </c>
      <c r="M113" s="5">
        <f t="shared" si="39"/>
        <v>-45524</v>
      </c>
      <c r="N113" s="5">
        <f t="shared" si="30"/>
        <v>2169.4400000000023</v>
      </c>
      <c r="O113" s="5">
        <f t="shared" si="31"/>
        <v>7282079.5710215149</v>
      </c>
      <c r="P113" s="8">
        <f t="shared" si="40"/>
        <v>322.14063740119656</v>
      </c>
      <c r="Q113" s="29">
        <f t="shared" si="41"/>
        <v>-2269.2515544537619</v>
      </c>
      <c r="R113" s="29">
        <f t="shared" si="42"/>
        <v>6608.1315544537665</v>
      </c>
    </row>
    <row r="114" spans="1:18" x14ac:dyDescent="0.3">
      <c r="A114">
        <f t="shared" si="32"/>
        <v>405000</v>
      </c>
      <c r="B114">
        <f t="shared" si="25"/>
        <v>397920</v>
      </c>
      <c r="C114">
        <f t="shared" si="26"/>
        <v>303000</v>
      </c>
      <c r="D114">
        <f t="shared" si="27"/>
        <v>405000</v>
      </c>
      <c r="E114">
        <f t="shared" si="28"/>
        <v>361476</v>
      </c>
      <c r="F114" s="5">
        <f t="shared" si="33"/>
        <v>368764.8</v>
      </c>
      <c r="G114" s="5">
        <f t="shared" si="34"/>
        <v>384600</v>
      </c>
      <c r="H114" s="5">
        <f t="shared" si="29"/>
        <v>386841.44000000006</v>
      </c>
      <c r="I114" s="5">
        <f t="shared" si="35"/>
        <v>2241.4400000000605</v>
      </c>
      <c r="J114" s="5">
        <f t="shared" si="36"/>
        <v>138444</v>
      </c>
      <c r="K114" s="5">
        <f t="shared" si="37"/>
        <v>43524</v>
      </c>
      <c r="L114" s="5">
        <f t="shared" si="38"/>
        <v>43524</v>
      </c>
      <c r="M114" s="5">
        <f t="shared" si="39"/>
        <v>-46024</v>
      </c>
      <c r="N114" s="5">
        <f t="shared" si="30"/>
        <v>2241.4400000000023</v>
      </c>
      <c r="O114" s="5">
        <f t="shared" si="31"/>
        <v>7465055.8922964139</v>
      </c>
      <c r="P114" s="8">
        <f t="shared" si="40"/>
        <v>316.80481005279324</v>
      </c>
      <c r="Q114" s="29">
        <f t="shared" si="41"/>
        <v>-2252.6709358647249</v>
      </c>
      <c r="R114" s="29">
        <f t="shared" si="42"/>
        <v>6735.5509358647296</v>
      </c>
    </row>
    <row r="115" spans="1:18" x14ac:dyDescent="0.3">
      <c r="A115">
        <f t="shared" si="32"/>
        <v>410000</v>
      </c>
      <c r="B115">
        <f t="shared" si="25"/>
        <v>402870</v>
      </c>
      <c r="C115">
        <f t="shared" si="26"/>
        <v>306750</v>
      </c>
      <c r="D115">
        <f t="shared" si="27"/>
        <v>410000</v>
      </c>
      <c r="E115">
        <f t="shared" si="28"/>
        <v>365976</v>
      </c>
      <c r="F115" s="5">
        <f t="shared" si="33"/>
        <v>373354.8</v>
      </c>
      <c r="G115" s="5">
        <f t="shared" si="34"/>
        <v>389350</v>
      </c>
      <c r="H115" s="5">
        <f t="shared" si="29"/>
        <v>391663.44000000006</v>
      </c>
      <c r="I115" s="5">
        <f t="shared" si="35"/>
        <v>2313.4400000000605</v>
      </c>
      <c r="J115" s="5">
        <f t="shared" si="36"/>
        <v>140144</v>
      </c>
      <c r="K115" s="5">
        <f t="shared" si="37"/>
        <v>44024</v>
      </c>
      <c r="L115" s="5">
        <f t="shared" si="38"/>
        <v>44024</v>
      </c>
      <c r="M115" s="5">
        <f t="shared" si="39"/>
        <v>-46524</v>
      </c>
      <c r="N115" s="5">
        <f t="shared" si="30"/>
        <v>2313.4400000000023</v>
      </c>
      <c r="O115" s="5">
        <f t="shared" si="31"/>
        <v>7650304.8510215133</v>
      </c>
      <c r="P115" s="8">
        <f t="shared" si="40"/>
        <v>311.6743724747484</v>
      </c>
      <c r="Q115" s="29">
        <f t="shared" si="41"/>
        <v>-2236.0909880816944</v>
      </c>
      <c r="R115" s="29">
        <f t="shared" si="42"/>
        <v>6862.970988081699</v>
      </c>
    </row>
    <row r="116" spans="1:18" x14ac:dyDescent="0.3">
      <c r="A116">
        <f t="shared" si="32"/>
        <v>415000</v>
      </c>
      <c r="B116">
        <f t="shared" si="25"/>
        <v>407820</v>
      </c>
      <c r="C116">
        <f t="shared" si="26"/>
        <v>310500</v>
      </c>
      <c r="D116">
        <f t="shared" si="27"/>
        <v>415000</v>
      </c>
      <c r="E116">
        <f t="shared" si="28"/>
        <v>370476</v>
      </c>
      <c r="F116" s="5">
        <f t="shared" si="33"/>
        <v>377944.8</v>
      </c>
      <c r="G116" s="5">
        <f t="shared" si="34"/>
        <v>394100</v>
      </c>
      <c r="H116" s="5">
        <f t="shared" si="29"/>
        <v>396485.44000000006</v>
      </c>
      <c r="I116" s="5">
        <f t="shared" si="35"/>
        <v>2385.4400000000605</v>
      </c>
      <c r="J116" s="5">
        <f t="shared" si="36"/>
        <v>141844</v>
      </c>
      <c r="K116" s="5">
        <f t="shared" si="37"/>
        <v>44524</v>
      </c>
      <c r="L116" s="5">
        <f t="shared" si="38"/>
        <v>44524</v>
      </c>
      <c r="M116" s="5">
        <f t="shared" si="39"/>
        <v>-47024</v>
      </c>
      <c r="N116" s="5">
        <f t="shared" si="30"/>
        <v>2385.4400000000023</v>
      </c>
      <c r="O116" s="5">
        <f t="shared" si="31"/>
        <v>7837826.4471968114</v>
      </c>
      <c r="P116" s="8">
        <f t="shared" si="40"/>
        <v>306.73929320847009</v>
      </c>
      <c r="Q116" s="29">
        <f t="shared" si="41"/>
        <v>-2219.5116868854557</v>
      </c>
      <c r="R116" s="29">
        <f t="shared" si="42"/>
        <v>6990.3916868854603</v>
      </c>
    </row>
    <row r="117" spans="1:18" x14ac:dyDescent="0.3">
      <c r="A117">
        <f t="shared" si="32"/>
        <v>420000</v>
      </c>
      <c r="B117">
        <f t="shared" si="25"/>
        <v>412770</v>
      </c>
      <c r="C117">
        <f t="shared" si="26"/>
        <v>314250</v>
      </c>
      <c r="D117">
        <f t="shared" si="27"/>
        <v>420000</v>
      </c>
      <c r="E117">
        <f t="shared" si="28"/>
        <v>374976</v>
      </c>
      <c r="F117" s="5">
        <f t="shared" si="33"/>
        <v>382534.8</v>
      </c>
      <c r="G117" s="5">
        <f t="shared" si="34"/>
        <v>398850</v>
      </c>
      <c r="H117" s="5">
        <f t="shared" si="29"/>
        <v>401307.44</v>
      </c>
      <c r="I117" s="5">
        <f t="shared" si="35"/>
        <v>2457.4400000000023</v>
      </c>
      <c r="J117" s="5">
        <f t="shared" si="36"/>
        <v>143544</v>
      </c>
      <c r="K117" s="5">
        <f t="shared" si="37"/>
        <v>45024</v>
      </c>
      <c r="L117" s="5">
        <f t="shared" si="38"/>
        <v>45024</v>
      </c>
      <c r="M117" s="5">
        <f t="shared" si="39"/>
        <v>-47524</v>
      </c>
      <c r="N117" s="5">
        <f t="shared" si="30"/>
        <v>2457.4400000000023</v>
      </c>
      <c r="O117" s="5">
        <f t="shared" si="31"/>
        <v>8027620.68082231</v>
      </c>
      <c r="P117" s="8">
        <f t="shared" si="40"/>
        <v>301.99012679587975</v>
      </c>
      <c r="Q117" s="29">
        <f t="shared" si="41"/>
        <v>-2202.9330092085675</v>
      </c>
      <c r="R117" s="29">
        <f t="shared" si="42"/>
        <v>7117.8130092085721</v>
      </c>
    </row>
    <row r="118" spans="1:18" x14ac:dyDescent="0.3">
      <c r="A118">
        <f t="shared" si="32"/>
        <v>425000</v>
      </c>
      <c r="B118">
        <f t="shared" si="25"/>
        <v>417720</v>
      </c>
      <c r="C118">
        <f t="shared" si="26"/>
        <v>318000</v>
      </c>
      <c r="D118">
        <f t="shared" si="27"/>
        <v>425000</v>
      </c>
      <c r="E118">
        <f t="shared" si="28"/>
        <v>379476</v>
      </c>
      <c r="F118" s="5">
        <f t="shared" si="33"/>
        <v>387124.8</v>
      </c>
      <c r="G118" s="5">
        <f t="shared" si="34"/>
        <v>403600</v>
      </c>
      <c r="H118" s="5">
        <f t="shared" si="29"/>
        <v>406129.44</v>
      </c>
      <c r="I118" s="5">
        <f t="shared" si="35"/>
        <v>2529.4400000000023</v>
      </c>
      <c r="J118" s="5">
        <f t="shared" si="36"/>
        <v>145244</v>
      </c>
      <c r="K118" s="5">
        <f t="shared" si="37"/>
        <v>45524</v>
      </c>
      <c r="L118" s="5">
        <f t="shared" si="38"/>
        <v>45524</v>
      </c>
      <c r="M118" s="5">
        <f t="shared" si="39"/>
        <v>-48024</v>
      </c>
      <c r="N118" s="5">
        <f t="shared" si="30"/>
        <v>2529.4400000000023</v>
      </c>
      <c r="O118" s="5">
        <f t="shared" si="31"/>
        <v>8219687.5518980063</v>
      </c>
      <c r="P118" s="8">
        <f t="shared" si="40"/>
        <v>297.41797513437592</v>
      </c>
      <c r="Q118" s="29">
        <f t="shared" si="41"/>
        <v>-2186.3549330677179</v>
      </c>
      <c r="R118" s="29">
        <f t="shared" si="42"/>
        <v>7245.2349330677225</v>
      </c>
    </row>
    <row r="119" spans="1:18" x14ac:dyDescent="0.3">
      <c r="A119">
        <f t="shared" si="32"/>
        <v>430000</v>
      </c>
      <c r="B119">
        <f t="shared" si="25"/>
        <v>422670</v>
      </c>
      <c r="C119">
        <f t="shared" si="26"/>
        <v>321750</v>
      </c>
      <c r="D119">
        <f t="shared" si="27"/>
        <v>430000</v>
      </c>
      <c r="E119">
        <f t="shared" si="28"/>
        <v>383976</v>
      </c>
      <c r="F119" s="5">
        <f t="shared" si="33"/>
        <v>391714.8</v>
      </c>
      <c r="G119" s="5">
        <f t="shared" si="34"/>
        <v>408350</v>
      </c>
      <c r="H119" s="5">
        <f t="shared" si="29"/>
        <v>410951.44</v>
      </c>
      <c r="I119" s="5">
        <f t="shared" si="35"/>
        <v>2601.4400000000023</v>
      </c>
      <c r="J119" s="5">
        <f t="shared" si="36"/>
        <v>146944</v>
      </c>
      <c r="K119" s="5">
        <f t="shared" si="37"/>
        <v>46024</v>
      </c>
      <c r="L119" s="5">
        <f t="shared" si="38"/>
        <v>46024</v>
      </c>
      <c r="M119" s="5">
        <f t="shared" si="39"/>
        <v>-48524</v>
      </c>
      <c r="N119" s="5">
        <f t="shared" si="30"/>
        <v>2601.4400000000023</v>
      </c>
      <c r="O119" s="5">
        <f t="shared" si="31"/>
        <v>8414027.0604239032</v>
      </c>
      <c r="P119" s="8">
        <f t="shared" si="40"/>
        <v>293.01445157664648</v>
      </c>
      <c r="Q119" s="29">
        <f t="shared" si="41"/>
        <v>-2169.7774375007812</v>
      </c>
      <c r="R119" s="29">
        <f t="shared" si="42"/>
        <v>7372.6574375007858</v>
      </c>
    </row>
    <row r="120" spans="1:18" x14ac:dyDescent="0.3">
      <c r="A120">
        <f t="shared" si="32"/>
        <v>435000</v>
      </c>
      <c r="B120">
        <f t="shared" si="25"/>
        <v>427620</v>
      </c>
      <c r="C120">
        <f t="shared" si="26"/>
        <v>325500</v>
      </c>
      <c r="D120">
        <f t="shared" si="27"/>
        <v>435000</v>
      </c>
      <c r="E120">
        <f t="shared" si="28"/>
        <v>388476</v>
      </c>
      <c r="F120" s="5">
        <f t="shared" si="33"/>
        <v>396304.8</v>
      </c>
      <c r="G120" s="5">
        <f t="shared" si="34"/>
        <v>413100</v>
      </c>
      <c r="H120" s="5">
        <f t="shared" si="29"/>
        <v>415773.44</v>
      </c>
      <c r="I120" s="5">
        <f t="shared" si="35"/>
        <v>2673.4400000000023</v>
      </c>
      <c r="J120" s="5">
        <f t="shared" si="36"/>
        <v>148644</v>
      </c>
      <c r="K120" s="5">
        <f t="shared" si="37"/>
        <v>46524</v>
      </c>
      <c r="L120" s="5">
        <f t="shared" si="38"/>
        <v>46524</v>
      </c>
      <c r="M120" s="5">
        <f t="shared" si="39"/>
        <v>-49024</v>
      </c>
      <c r="N120" s="5">
        <f t="shared" si="30"/>
        <v>2673.4400000000023</v>
      </c>
      <c r="O120" s="5">
        <f t="shared" si="31"/>
        <v>8610639.2063999977</v>
      </c>
      <c r="P120" s="8">
        <f t="shared" si="40"/>
        <v>288.77164757642612</v>
      </c>
      <c r="Q120" s="29">
        <f t="shared" si="41"/>
        <v>-2153.200502508219</v>
      </c>
      <c r="R120" s="29">
        <f t="shared" si="42"/>
        <v>7500.0805025082236</v>
      </c>
    </row>
    <row r="121" spans="1:18" x14ac:dyDescent="0.3">
      <c r="A121">
        <f t="shared" si="32"/>
        <v>440000</v>
      </c>
      <c r="B121">
        <f t="shared" si="25"/>
        <v>432570</v>
      </c>
      <c r="C121">
        <f t="shared" si="26"/>
        <v>329250</v>
      </c>
      <c r="D121">
        <f t="shared" si="27"/>
        <v>440000</v>
      </c>
      <c r="E121">
        <f t="shared" si="28"/>
        <v>392976</v>
      </c>
      <c r="F121" s="5">
        <f t="shared" si="33"/>
        <v>400894.80000000005</v>
      </c>
      <c r="G121" s="5">
        <f t="shared" si="34"/>
        <v>417850</v>
      </c>
      <c r="H121" s="5">
        <f t="shared" si="29"/>
        <v>420595.44</v>
      </c>
      <c r="I121" s="5">
        <f t="shared" si="35"/>
        <v>2745.4400000000023</v>
      </c>
      <c r="J121" s="5">
        <f t="shared" si="36"/>
        <v>150344</v>
      </c>
      <c r="K121" s="5">
        <f t="shared" si="37"/>
        <v>47024</v>
      </c>
      <c r="L121" s="5">
        <f t="shared" si="38"/>
        <v>47024</v>
      </c>
      <c r="M121" s="5">
        <f t="shared" si="39"/>
        <v>-49524</v>
      </c>
      <c r="N121" s="5">
        <f t="shared" si="30"/>
        <v>2745.4400000000023</v>
      </c>
      <c r="O121" s="5">
        <f t="shared" si="31"/>
        <v>8809523.9898262937</v>
      </c>
      <c r="P121" s="8">
        <f t="shared" si="40"/>
        <v>284.68210169463981</v>
      </c>
      <c r="Q121" s="29">
        <f t="shared" si="41"/>
        <v>-2136.6241089984669</v>
      </c>
      <c r="R121" s="29">
        <f t="shared" si="42"/>
        <v>7627.5041089984716</v>
      </c>
    </row>
    <row r="122" spans="1:18" x14ac:dyDescent="0.3">
      <c r="A122">
        <f t="shared" si="32"/>
        <v>445000</v>
      </c>
      <c r="B122">
        <f t="shared" si="25"/>
        <v>437520</v>
      </c>
      <c r="C122">
        <f t="shared" si="26"/>
        <v>333000</v>
      </c>
      <c r="D122">
        <f t="shared" si="27"/>
        <v>445000</v>
      </c>
      <c r="E122">
        <f t="shared" si="28"/>
        <v>397476</v>
      </c>
      <c r="F122" s="5">
        <f t="shared" si="33"/>
        <v>405484.80000000005</v>
      </c>
      <c r="G122" s="5">
        <f t="shared" si="34"/>
        <v>422600</v>
      </c>
      <c r="H122" s="5">
        <f t="shared" si="29"/>
        <v>425417.44</v>
      </c>
      <c r="I122" s="5">
        <f t="shared" si="35"/>
        <v>2817.4400000000023</v>
      </c>
      <c r="J122" s="5">
        <f t="shared" si="36"/>
        <v>152044</v>
      </c>
      <c r="K122" s="5">
        <f t="shared" si="37"/>
        <v>47524</v>
      </c>
      <c r="L122" s="5">
        <f t="shared" si="38"/>
        <v>47524</v>
      </c>
      <c r="M122" s="5">
        <f t="shared" si="39"/>
        <v>-50024</v>
      </c>
      <c r="N122" s="5">
        <f t="shared" si="30"/>
        <v>2817.4400000000023</v>
      </c>
      <c r="O122" s="5">
        <f t="shared" si="31"/>
        <v>9010681.4107027873</v>
      </c>
      <c r="P122" s="8">
        <f t="shared" si="40"/>
        <v>280.73877079310188</v>
      </c>
      <c r="Q122" s="29">
        <f t="shared" si="41"/>
        <v>-2120.0482387369893</v>
      </c>
      <c r="R122" s="29">
        <f t="shared" si="42"/>
        <v>7754.928238736994</v>
      </c>
    </row>
    <row r="123" spans="1:18" x14ac:dyDescent="0.3">
      <c r="A123">
        <f t="shared" si="32"/>
        <v>450000</v>
      </c>
      <c r="B123">
        <f t="shared" si="25"/>
        <v>442470</v>
      </c>
      <c r="C123">
        <f t="shared" si="26"/>
        <v>336750</v>
      </c>
      <c r="D123">
        <f t="shared" si="27"/>
        <v>450000</v>
      </c>
      <c r="E123">
        <f t="shared" si="28"/>
        <v>401976</v>
      </c>
      <c r="F123" s="5">
        <f t="shared" si="33"/>
        <v>410074.80000000005</v>
      </c>
      <c r="G123" s="5">
        <f t="shared" si="34"/>
        <v>427350</v>
      </c>
      <c r="H123" s="5">
        <f t="shared" si="29"/>
        <v>430239.44</v>
      </c>
      <c r="I123" s="5">
        <f t="shared" si="35"/>
        <v>2889.4400000000023</v>
      </c>
      <c r="J123" s="5">
        <f t="shared" si="36"/>
        <v>153744</v>
      </c>
      <c r="K123" s="5">
        <f t="shared" si="37"/>
        <v>48024</v>
      </c>
      <c r="L123" s="5">
        <f t="shared" si="38"/>
        <v>48024</v>
      </c>
      <c r="M123" s="5">
        <f t="shared" si="39"/>
        <v>-50524</v>
      </c>
      <c r="N123" s="5">
        <f t="shared" si="30"/>
        <v>2889.4400000000023</v>
      </c>
      <c r="O123" s="5">
        <f t="shared" si="31"/>
        <v>9214111.4690294787</v>
      </c>
      <c r="P123" s="8">
        <f t="shared" si="40"/>
        <v>276.93500325507154</v>
      </c>
      <c r="Q123" s="29">
        <f t="shared" si="41"/>
        <v>-2103.4728742987427</v>
      </c>
      <c r="R123" s="29">
        <f t="shared" si="42"/>
        <v>7882.3528742987473</v>
      </c>
    </row>
    <row r="124" spans="1:18" x14ac:dyDescent="0.3">
      <c r="A124">
        <f t="shared" si="32"/>
        <v>455000</v>
      </c>
      <c r="B124">
        <f t="shared" si="25"/>
        <v>447420</v>
      </c>
      <c r="C124">
        <f t="shared" si="26"/>
        <v>340500</v>
      </c>
      <c r="D124">
        <f t="shared" si="27"/>
        <v>455000</v>
      </c>
      <c r="E124">
        <f t="shared" si="28"/>
        <v>406476</v>
      </c>
      <c r="F124" s="5">
        <f t="shared" si="33"/>
        <v>414664.80000000005</v>
      </c>
      <c r="G124" s="5">
        <f t="shared" si="34"/>
        <v>432100</v>
      </c>
      <c r="H124" s="5">
        <f t="shared" si="29"/>
        <v>435061.44</v>
      </c>
      <c r="I124" s="5">
        <f t="shared" si="35"/>
        <v>2961.4400000000023</v>
      </c>
      <c r="J124" s="5">
        <f t="shared" si="36"/>
        <v>155444</v>
      </c>
      <c r="K124" s="5">
        <f t="shared" si="37"/>
        <v>48524</v>
      </c>
      <c r="L124" s="5">
        <f t="shared" si="38"/>
        <v>48524</v>
      </c>
      <c r="M124" s="5">
        <f t="shared" si="39"/>
        <v>-51024</v>
      </c>
      <c r="N124" s="5">
        <f t="shared" si="30"/>
        <v>2961.4400000000023</v>
      </c>
      <c r="O124" s="5">
        <f t="shared" si="31"/>
        <v>9419814.1648063753</v>
      </c>
      <c r="P124" s="8">
        <f t="shared" si="40"/>
        <v>273.26451408344036</v>
      </c>
      <c r="Q124" s="29">
        <f t="shared" si="41"/>
        <v>-2086.8979990237467</v>
      </c>
      <c r="R124" s="29">
        <f t="shared" si="42"/>
        <v>8009.7779990237514</v>
      </c>
    </row>
    <row r="125" spans="1:18" x14ac:dyDescent="0.3">
      <c r="A125">
        <f t="shared" si="32"/>
        <v>460000</v>
      </c>
      <c r="B125">
        <f t="shared" si="25"/>
        <v>452370</v>
      </c>
      <c r="C125">
        <f t="shared" si="26"/>
        <v>344250</v>
      </c>
      <c r="D125">
        <f t="shared" si="27"/>
        <v>460000</v>
      </c>
      <c r="E125">
        <f t="shared" si="28"/>
        <v>410976</v>
      </c>
      <c r="F125" s="5">
        <f t="shared" si="33"/>
        <v>419254.80000000005</v>
      </c>
      <c r="G125" s="5">
        <f t="shared" si="34"/>
        <v>436850</v>
      </c>
      <c r="H125" s="5">
        <f t="shared" si="29"/>
        <v>439883.44</v>
      </c>
      <c r="I125" s="5">
        <f t="shared" si="35"/>
        <v>3033.4400000000023</v>
      </c>
      <c r="J125" s="5">
        <f t="shared" si="36"/>
        <v>157144</v>
      </c>
      <c r="K125" s="5">
        <f t="shared" si="37"/>
        <v>49024</v>
      </c>
      <c r="L125" s="5">
        <f t="shared" si="38"/>
        <v>49024</v>
      </c>
      <c r="M125" s="5">
        <f t="shared" si="39"/>
        <v>-51524</v>
      </c>
      <c r="N125" s="5">
        <f t="shared" si="30"/>
        <v>3033.4400000000023</v>
      </c>
      <c r="O125" s="5">
        <f t="shared" si="31"/>
        <v>9627789.498033464</v>
      </c>
      <c r="P125" s="8">
        <f t="shared" si="40"/>
        <v>269.72136173812811</v>
      </c>
      <c r="Q125" s="29">
        <f t="shared" si="41"/>
        <v>-2070.3235969755642</v>
      </c>
      <c r="R125" s="29">
        <f t="shared" si="42"/>
        <v>8137.2035969755689</v>
      </c>
    </row>
    <row r="126" spans="1:18" x14ac:dyDescent="0.3">
      <c r="A126">
        <f t="shared" si="32"/>
        <v>465000</v>
      </c>
      <c r="B126">
        <f t="shared" si="25"/>
        <v>457320</v>
      </c>
      <c r="C126">
        <f t="shared" si="26"/>
        <v>348000</v>
      </c>
      <c r="D126">
        <f t="shared" si="27"/>
        <v>465000</v>
      </c>
      <c r="E126">
        <f t="shared" si="28"/>
        <v>415476</v>
      </c>
      <c r="F126" s="5">
        <f t="shared" si="33"/>
        <v>423844.80000000005</v>
      </c>
      <c r="G126" s="5">
        <f t="shared" si="34"/>
        <v>441600</v>
      </c>
      <c r="H126" s="5">
        <f t="shared" si="29"/>
        <v>444705.44</v>
      </c>
      <c r="I126" s="5">
        <f t="shared" si="35"/>
        <v>3105.4400000000023</v>
      </c>
      <c r="J126" s="5">
        <f t="shared" si="36"/>
        <v>158844</v>
      </c>
      <c r="K126" s="5">
        <f t="shared" si="37"/>
        <v>49524</v>
      </c>
      <c r="L126" s="5">
        <f t="shared" si="38"/>
        <v>49524</v>
      </c>
      <c r="M126" s="5">
        <f t="shared" si="39"/>
        <v>-52024</v>
      </c>
      <c r="N126" s="5">
        <f t="shared" si="30"/>
        <v>3105.4400000000023</v>
      </c>
      <c r="O126" s="5">
        <f t="shared" si="31"/>
        <v>9838037.4687107541</v>
      </c>
      <c r="P126" s="8">
        <f t="shared" si="40"/>
        <v>266.29992658441637</v>
      </c>
      <c r="Q126" s="29">
        <f t="shared" si="41"/>
        <v>-2053.7496529024529</v>
      </c>
      <c r="R126" s="29">
        <f t="shared" si="42"/>
        <v>8264.6296529024585</v>
      </c>
    </row>
    <row r="127" spans="1:18" x14ac:dyDescent="0.3">
      <c r="A127">
        <f t="shared" si="32"/>
        <v>470000</v>
      </c>
      <c r="B127">
        <f t="shared" si="25"/>
        <v>462270</v>
      </c>
      <c r="C127">
        <f t="shared" si="26"/>
        <v>351750</v>
      </c>
      <c r="D127">
        <f t="shared" si="27"/>
        <v>470000</v>
      </c>
      <c r="E127">
        <f t="shared" si="28"/>
        <v>419976</v>
      </c>
      <c r="F127" s="5">
        <f t="shared" si="33"/>
        <v>428434.80000000005</v>
      </c>
      <c r="G127" s="5">
        <f t="shared" si="34"/>
        <v>446350</v>
      </c>
      <c r="H127" s="5">
        <f t="shared" si="29"/>
        <v>449527.44</v>
      </c>
      <c r="I127" s="5">
        <f t="shared" si="35"/>
        <v>3177.4400000000023</v>
      </c>
      <c r="J127" s="5">
        <f t="shared" si="36"/>
        <v>160544</v>
      </c>
      <c r="K127" s="5">
        <f t="shared" si="37"/>
        <v>50024</v>
      </c>
      <c r="L127" s="5">
        <f t="shared" si="38"/>
        <v>50024</v>
      </c>
      <c r="M127" s="5">
        <f t="shared" si="39"/>
        <v>-52524</v>
      </c>
      <c r="N127" s="5">
        <f t="shared" si="30"/>
        <v>3177.4400000000023</v>
      </c>
      <c r="O127" s="5">
        <f t="shared" si="31"/>
        <v>10050558.076838246</v>
      </c>
      <c r="P127" s="8">
        <f t="shared" si="40"/>
        <v>262.99489083342246</v>
      </c>
      <c r="Q127" s="29">
        <f t="shared" si="41"/>
        <v>-2037.1761522009892</v>
      </c>
      <c r="R127" s="29">
        <f t="shared" si="42"/>
        <v>8392.0561522009939</v>
      </c>
    </row>
    <row r="128" spans="1:18" x14ac:dyDescent="0.3">
      <c r="A128">
        <f t="shared" si="32"/>
        <v>475000</v>
      </c>
      <c r="B128">
        <f t="shared" si="25"/>
        <v>467220</v>
      </c>
      <c r="C128">
        <f t="shared" si="26"/>
        <v>355500</v>
      </c>
      <c r="D128">
        <f t="shared" si="27"/>
        <v>475000</v>
      </c>
      <c r="E128">
        <f t="shared" si="28"/>
        <v>424476</v>
      </c>
      <c r="F128" s="5">
        <f t="shared" si="33"/>
        <v>433024.80000000005</v>
      </c>
      <c r="G128" s="5">
        <f t="shared" si="34"/>
        <v>451100</v>
      </c>
      <c r="H128" s="5">
        <f t="shared" si="29"/>
        <v>454349.44</v>
      </c>
      <c r="I128" s="5">
        <f t="shared" si="35"/>
        <v>3249.4400000000023</v>
      </c>
      <c r="J128" s="5">
        <f t="shared" si="36"/>
        <v>162244</v>
      </c>
      <c r="K128" s="5">
        <f t="shared" si="37"/>
        <v>50524</v>
      </c>
      <c r="L128" s="5">
        <f t="shared" si="38"/>
        <v>50524</v>
      </c>
      <c r="M128" s="5">
        <f t="shared" si="39"/>
        <v>-53024</v>
      </c>
      <c r="N128" s="5">
        <f t="shared" si="30"/>
        <v>3249.4400000000023</v>
      </c>
      <c r="O128" s="5">
        <f t="shared" si="31"/>
        <v>10265351.322415937</v>
      </c>
      <c r="P128" s="8">
        <f t="shared" si="40"/>
        <v>259.80121986479156</v>
      </c>
      <c r="Q128" s="29">
        <f t="shared" si="41"/>
        <v>-2020.6030808819851</v>
      </c>
      <c r="R128" s="29">
        <f t="shared" si="42"/>
        <v>8519.4830808819897</v>
      </c>
    </row>
    <row r="129" spans="1:18" x14ac:dyDescent="0.3">
      <c r="A129">
        <f t="shared" si="32"/>
        <v>480000</v>
      </c>
      <c r="B129">
        <f t="shared" si="25"/>
        <v>472170</v>
      </c>
      <c r="C129">
        <f t="shared" si="26"/>
        <v>359250</v>
      </c>
      <c r="D129">
        <f t="shared" si="27"/>
        <v>480000</v>
      </c>
      <c r="E129">
        <f t="shared" si="28"/>
        <v>428976</v>
      </c>
      <c r="F129" s="5">
        <f t="shared" si="33"/>
        <v>437614.80000000005</v>
      </c>
      <c r="G129" s="5">
        <f t="shared" si="34"/>
        <v>455850</v>
      </c>
      <c r="H129" s="5">
        <f t="shared" si="29"/>
        <v>459171.44</v>
      </c>
      <c r="I129" s="5">
        <f t="shared" si="35"/>
        <v>3321.4400000000023</v>
      </c>
      <c r="J129" s="5">
        <f t="shared" si="36"/>
        <v>163944</v>
      </c>
      <c r="K129" s="5">
        <f t="shared" si="37"/>
        <v>51024</v>
      </c>
      <c r="L129" s="5">
        <f t="shared" si="38"/>
        <v>51024</v>
      </c>
      <c r="M129" s="5">
        <f t="shared" si="39"/>
        <v>-53524</v>
      </c>
      <c r="N129" s="5">
        <f t="shared" si="30"/>
        <v>3321.4400000000023</v>
      </c>
      <c r="O129" s="5">
        <f t="shared" si="31"/>
        <v>10482417.205443822</v>
      </c>
      <c r="P129" s="8">
        <f t="shared" si="40"/>
        <v>256.71414482991514</v>
      </c>
      <c r="Q129" s="29">
        <f t="shared" si="41"/>
        <v>-2004.0304255385381</v>
      </c>
      <c r="R129" s="29">
        <f t="shared" si="42"/>
        <v>8646.9104255385428</v>
      </c>
    </row>
    <row r="130" spans="1:18" x14ac:dyDescent="0.3">
      <c r="A130">
        <f t="shared" si="32"/>
        <v>485000</v>
      </c>
      <c r="B130">
        <f t="shared" si="25"/>
        <v>477120</v>
      </c>
      <c r="C130">
        <f t="shared" si="26"/>
        <v>363000</v>
      </c>
      <c r="D130">
        <f t="shared" si="27"/>
        <v>485000</v>
      </c>
      <c r="E130">
        <f t="shared" si="28"/>
        <v>433476</v>
      </c>
      <c r="F130" s="5">
        <f t="shared" si="33"/>
        <v>442204.80000000005</v>
      </c>
      <c r="G130" s="5">
        <f t="shared" si="34"/>
        <v>460600</v>
      </c>
      <c r="H130" s="5">
        <f t="shared" si="29"/>
        <v>463993.44</v>
      </c>
      <c r="I130" s="5">
        <f t="shared" si="35"/>
        <v>3393.4400000000023</v>
      </c>
      <c r="J130" s="5">
        <f t="shared" si="36"/>
        <v>165644</v>
      </c>
      <c r="K130" s="5">
        <f t="shared" si="37"/>
        <v>51524</v>
      </c>
      <c r="L130" s="5">
        <f t="shared" si="38"/>
        <v>51524</v>
      </c>
      <c r="M130" s="5">
        <f t="shared" si="39"/>
        <v>-54024</v>
      </c>
      <c r="N130" s="5">
        <f t="shared" si="30"/>
        <v>3393.4400000000023</v>
      </c>
      <c r="O130" s="5">
        <f t="shared" si="31"/>
        <v>10701755.72592191</v>
      </c>
      <c r="P130" s="8">
        <f t="shared" si="40"/>
        <v>253.7291464416594</v>
      </c>
      <c r="Q130" s="29">
        <f t="shared" si="41"/>
        <v>-1987.4581733160567</v>
      </c>
      <c r="R130" s="29">
        <f t="shared" si="42"/>
        <v>8774.3381733160604</v>
      </c>
    </row>
    <row r="131" spans="1:18" x14ac:dyDescent="0.3">
      <c r="A131">
        <f t="shared" si="32"/>
        <v>490000</v>
      </c>
      <c r="B131">
        <f t="shared" ref="B131:B162" si="43">$D$3*A131-$E$3</f>
        <v>482070</v>
      </c>
      <c r="C131">
        <f t="shared" ref="C131:C162" si="44">$D$4*A131-$E$4</f>
        <v>366750</v>
      </c>
      <c r="D131">
        <f t="shared" ref="D131:D162" si="45">$D$5*A131-$E$5</f>
        <v>490000</v>
      </c>
      <c r="E131">
        <f t="shared" ref="E131:E162" si="46">$D$6*A131-$E$6</f>
        <v>437976</v>
      </c>
      <c r="F131" s="5">
        <f t="shared" si="33"/>
        <v>446794.80000000005</v>
      </c>
      <c r="G131" s="5">
        <f t="shared" si="34"/>
        <v>465350</v>
      </c>
      <c r="H131" s="5">
        <f t="shared" ref="H131:H162" si="47" xml:space="preserve"> $F$15*B131 + $F$16*C131 + $F$17*D131 + $F$18*E131 - $C$14</f>
        <v>468815.44</v>
      </c>
      <c r="I131" s="5">
        <f t="shared" si="35"/>
        <v>3465.4400000000023</v>
      </c>
      <c r="J131" s="5">
        <f t="shared" si="36"/>
        <v>167344</v>
      </c>
      <c r="K131" s="5">
        <f t="shared" si="37"/>
        <v>52024</v>
      </c>
      <c r="L131" s="5">
        <f t="shared" si="38"/>
        <v>52024</v>
      </c>
      <c r="M131" s="5">
        <f t="shared" si="39"/>
        <v>-54524</v>
      </c>
      <c r="N131" s="5">
        <f t="shared" ref="N131:N162" si="48" xml:space="preserve"> J131*$F$15 + K131*$F$16 + L131*$F$17 + M131</f>
        <v>3465.4400000000023</v>
      </c>
      <c r="O131" s="5">
        <f t="shared" ref="O131:O162" si="49" xml:space="preserve"> J131*J131*$G$15 + K131*K131*$H$16 + L131*L131*$I$17 + 2*(J131*K131*$H$15 + J131*L131*$I$15 + K131*L131*$I$16)</f>
        <v>10923366.883850196</v>
      </c>
      <c r="P131" s="8">
        <f t="shared" si="40"/>
        <v>250.84193986368706</v>
      </c>
      <c r="Q131" s="29">
        <f t="shared" si="41"/>
        <v>-1970.8863118841064</v>
      </c>
      <c r="R131" s="29">
        <f t="shared" si="42"/>
        <v>8901.7663118841119</v>
      </c>
    </row>
    <row r="132" spans="1:18" x14ac:dyDescent="0.3">
      <c r="A132">
        <f t="shared" si="32"/>
        <v>495000</v>
      </c>
      <c r="B132">
        <f t="shared" si="43"/>
        <v>487020</v>
      </c>
      <c r="C132">
        <f t="shared" si="44"/>
        <v>370500</v>
      </c>
      <c r="D132">
        <f t="shared" si="45"/>
        <v>495000</v>
      </c>
      <c r="E132">
        <f t="shared" si="46"/>
        <v>442476</v>
      </c>
      <c r="F132" s="5">
        <f t="shared" si="33"/>
        <v>451384.80000000005</v>
      </c>
      <c r="G132" s="5">
        <f t="shared" si="34"/>
        <v>470100</v>
      </c>
      <c r="H132" s="5">
        <f t="shared" si="47"/>
        <v>473637.44</v>
      </c>
      <c r="I132" s="5">
        <f t="shared" si="35"/>
        <v>3537.4400000000023</v>
      </c>
      <c r="J132" s="5">
        <f t="shared" si="36"/>
        <v>169044</v>
      </c>
      <c r="K132" s="5">
        <f t="shared" si="37"/>
        <v>52524</v>
      </c>
      <c r="L132" s="5">
        <f t="shared" si="38"/>
        <v>52524</v>
      </c>
      <c r="M132" s="5">
        <f t="shared" si="39"/>
        <v>-55024</v>
      </c>
      <c r="N132" s="5">
        <f t="shared" si="48"/>
        <v>3537.4400000000023</v>
      </c>
      <c r="O132" s="5">
        <f t="shared" si="49"/>
        <v>11147250.679228684</v>
      </c>
      <c r="P132" s="8">
        <f t="shared" si="40"/>
        <v>248.0484606190663</v>
      </c>
      <c r="Q132" s="29">
        <f t="shared" si="41"/>
        <v>-1954.3148294099728</v>
      </c>
      <c r="R132" s="29">
        <f t="shared" si="42"/>
        <v>9029.1948294099784</v>
      </c>
    </row>
    <row r="133" spans="1:18" x14ac:dyDescent="0.3">
      <c r="A133">
        <f t="shared" si="32"/>
        <v>500000</v>
      </c>
      <c r="B133">
        <f t="shared" si="43"/>
        <v>491970</v>
      </c>
      <c r="C133">
        <f t="shared" si="44"/>
        <v>374250</v>
      </c>
      <c r="D133">
        <f t="shared" si="45"/>
        <v>500000</v>
      </c>
      <c r="E133">
        <f t="shared" si="46"/>
        <v>446976</v>
      </c>
      <c r="F133" s="5">
        <f t="shared" si="33"/>
        <v>455974.80000000005</v>
      </c>
      <c r="G133" s="5">
        <f t="shared" si="34"/>
        <v>474850</v>
      </c>
      <c r="H133" s="5">
        <f t="shared" si="47"/>
        <v>478459.44</v>
      </c>
      <c r="I133" s="5">
        <f t="shared" si="35"/>
        <v>3609.4400000000023</v>
      </c>
      <c r="J133" s="5">
        <f t="shared" si="36"/>
        <v>170744</v>
      </c>
      <c r="K133" s="5">
        <f t="shared" si="37"/>
        <v>53024</v>
      </c>
      <c r="L133" s="5">
        <f t="shared" si="38"/>
        <v>53024</v>
      </c>
      <c r="M133" s="5">
        <f t="shared" si="39"/>
        <v>-55524</v>
      </c>
      <c r="N133" s="5">
        <f t="shared" si="48"/>
        <v>3609.4400000000023</v>
      </c>
      <c r="O133" s="5">
        <f t="shared" si="49"/>
        <v>11373407.112057367</v>
      </c>
      <c r="P133" s="8">
        <f t="shared" si="40"/>
        <v>245.34485144393841</v>
      </c>
      <c r="Q133" s="29">
        <f t="shared" si="41"/>
        <v>-1937.7437145337972</v>
      </c>
      <c r="R133" s="29">
        <f t="shared" si="42"/>
        <v>9156.6237145338018</v>
      </c>
    </row>
    <row r="134" spans="1:18" x14ac:dyDescent="0.3">
      <c r="A134" s="9">
        <f t="shared" si="32"/>
        <v>505000</v>
      </c>
      <c r="B134" s="9">
        <f t="shared" si="43"/>
        <v>496920</v>
      </c>
      <c r="C134" s="9">
        <f t="shared" si="44"/>
        <v>378000</v>
      </c>
      <c r="D134" s="9">
        <f t="shared" si="45"/>
        <v>505000</v>
      </c>
      <c r="E134" s="9">
        <f t="shared" si="46"/>
        <v>451476</v>
      </c>
      <c r="F134" s="10">
        <f t="shared" si="33"/>
        <v>460564.80000000005</v>
      </c>
      <c r="G134" s="10">
        <f t="shared" si="34"/>
        <v>479600</v>
      </c>
      <c r="H134" s="10">
        <f t="shared" si="47"/>
        <v>483281.44</v>
      </c>
      <c r="I134" s="10">
        <f t="shared" si="35"/>
        <v>3681.4400000000023</v>
      </c>
      <c r="J134" s="10">
        <f t="shared" si="36"/>
        <v>172444</v>
      </c>
      <c r="K134" s="10">
        <f t="shared" si="37"/>
        <v>53524</v>
      </c>
      <c r="L134" s="10">
        <f t="shared" si="38"/>
        <v>53524</v>
      </c>
      <c r="M134" s="10">
        <f t="shared" si="39"/>
        <v>-56024</v>
      </c>
      <c r="N134" s="10">
        <f t="shared" si="48"/>
        <v>3681.4400000000023</v>
      </c>
      <c r="O134" s="10">
        <f t="shared" si="49"/>
        <v>11601836.182336254</v>
      </c>
      <c r="P134" s="11">
        <f t="shared" si="40"/>
        <v>242.72745001768692</v>
      </c>
      <c r="Q134" s="29">
        <f t="shared" si="41"/>
        <v>-1921.1729563452009</v>
      </c>
      <c r="R134" s="29">
        <f t="shared" si="42"/>
        <v>9284.0529563452055</v>
      </c>
    </row>
    <row r="135" spans="1:18" x14ac:dyDescent="0.3">
      <c r="A135">
        <f t="shared" si="32"/>
        <v>510000</v>
      </c>
      <c r="B135">
        <f t="shared" si="43"/>
        <v>501870</v>
      </c>
      <c r="C135">
        <f t="shared" si="44"/>
        <v>381750</v>
      </c>
      <c r="D135">
        <f t="shared" si="45"/>
        <v>510000</v>
      </c>
      <c r="E135">
        <f t="shared" si="46"/>
        <v>455976</v>
      </c>
      <c r="F135" s="5">
        <f t="shared" si="33"/>
        <v>465154.80000000005</v>
      </c>
      <c r="G135" s="5">
        <f t="shared" si="34"/>
        <v>484350</v>
      </c>
      <c r="H135" s="5">
        <f t="shared" si="47"/>
        <v>488103.44</v>
      </c>
      <c r="I135" s="5">
        <f t="shared" si="35"/>
        <v>3753.4400000000023</v>
      </c>
      <c r="J135" s="5">
        <f t="shared" si="36"/>
        <v>174144</v>
      </c>
      <c r="K135" s="5">
        <f t="shared" si="37"/>
        <v>54024</v>
      </c>
      <c r="L135" s="5">
        <f t="shared" si="38"/>
        <v>54024</v>
      </c>
      <c r="M135" s="5">
        <f t="shared" si="39"/>
        <v>-56524</v>
      </c>
      <c r="N135" s="5">
        <f t="shared" si="48"/>
        <v>3753.4400000000023</v>
      </c>
      <c r="O135" s="5">
        <f t="shared" si="49"/>
        <v>11832537.890065338</v>
      </c>
      <c r="P135" s="8">
        <f t="shared" si="40"/>
        <v>240.19277750623814</v>
      </c>
      <c r="Q135" s="29">
        <f t="shared" si="41"/>
        <v>-1904.6025443612716</v>
      </c>
      <c r="R135" s="29">
        <f t="shared" si="42"/>
        <v>9411.4825443612754</v>
      </c>
    </row>
    <row r="136" spans="1:18" x14ac:dyDescent="0.3">
      <c r="A136">
        <f t="shared" si="32"/>
        <v>515000</v>
      </c>
      <c r="B136">
        <f t="shared" si="43"/>
        <v>506820</v>
      </c>
      <c r="C136">
        <f t="shared" si="44"/>
        <v>385500</v>
      </c>
      <c r="D136">
        <f t="shared" si="45"/>
        <v>515000</v>
      </c>
      <c r="E136">
        <f t="shared" si="46"/>
        <v>460476</v>
      </c>
      <c r="F136" s="5">
        <f t="shared" si="33"/>
        <v>469744.80000000005</v>
      </c>
      <c r="G136" s="5">
        <f t="shared" si="34"/>
        <v>489100</v>
      </c>
      <c r="H136" s="5">
        <f t="shared" si="47"/>
        <v>492925.44</v>
      </c>
      <c r="I136" s="5">
        <f t="shared" si="35"/>
        <v>3825.4400000000023</v>
      </c>
      <c r="J136" s="5">
        <f t="shared" si="36"/>
        <v>175844</v>
      </c>
      <c r="K136" s="5">
        <f t="shared" si="37"/>
        <v>54524</v>
      </c>
      <c r="L136" s="5">
        <f t="shared" si="38"/>
        <v>54524</v>
      </c>
      <c r="M136" s="5">
        <f t="shared" si="39"/>
        <v>-57024</v>
      </c>
      <c r="N136" s="5">
        <f t="shared" si="48"/>
        <v>3825.4400000000023</v>
      </c>
      <c r="O136" s="5">
        <f t="shared" si="49"/>
        <v>12065512.235244622</v>
      </c>
      <c r="P136" s="8">
        <f t="shared" si="40"/>
        <v>237.73752785996294</v>
      </c>
      <c r="Q136" s="29">
        <f t="shared" si="41"/>
        <v>-1888.032468505834</v>
      </c>
      <c r="R136" s="29">
        <f t="shared" si="42"/>
        <v>9538.9124685058378</v>
      </c>
    </row>
    <row r="137" spans="1:18" x14ac:dyDescent="0.3">
      <c r="A137">
        <f t="shared" si="32"/>
        <v>520000</v>
      </c>
      <c r="B137">
        <f t="shared" si="43"/>
        <v>511770</v>
      </c>
      <c r="C137">
        <f t="shared" si="44"/>
        <v>389250</v>
      </c>
      <c r="D137">
        <f t="shared" si="45"/>
        <v>520000</v>
      </c>
      <c r="E137">
        <f t="shared" si="46"/>
        <v>464976</v>
      </c>
      <c r="F137" s="5">
        <f t="shared" si="33"/>
        <v>474334.80000000005</v>
      </c>
      <c r="G137" s="5">
        <f t="shared" si="34"/>
        <v>493850</v>
      </c>
      <c r="H137" s="5">
        <f t="shared" si="47"/>
        <v>497747.44</v>
      </c>
      <c r="I137" s="5">
        <f t="shared" si="35"/>
        <v>3897.4400000000023</v>
      </c>
      <c r="J137" s="5">
        <f t="shared" si="36"/>
        <v>177544</v>
      </c>
      <c r="K137" s="5">
        <f t="shared" si="37"/>
        <v>55024</v>
      </c>
      <c r="L137" s="5">
        <f t="shared" si="38"/>
        <v>55024</v>
      </c>
      <c r="M137" s="5">
        <f t="shared" si="39"/>
        <v>-57524</v>
      </c>
      <c r="N137" s="5">
        <f t="shared" si="48"/>
        <v>3897.4400000000023</v>
      </c>
      <c r="O137" s="5">
        <f t="shared" si="49"/>
        <v>12300759.217874102</v>
      </c>
      <c r="P137" s="8">
        <f t="shared" si="40"/>
        <v>235.35855781208909</v>
      </c>
      <c r="Q137" s="29">
        <f t="shared" si="41"/>
        <v>-1871.4627190899164</v>
      </c>
      <c r="R137" s="29">
        <f t="shared" si="42"/>
        <v>9666.3427190899201</v>
      </c>
    </row>
    <row r="138" spans="1:18" x14ac:dyDescent="0.3">
      <c r="A138">
        <f t="shared" si="32"/>
        <v>525000</v>
      </c>
      <c r="B138">
        <f t="shared" si="43"/>
        <v>516720</v>
      </c>
      <c r="C138">
        <f t="shared" si="44"/>
        <v>393000</v>
      </c>
      <c r="D138">
        <f t="shared" si="45"/>
        <v>525000</v>
      </c>
      <c r="E138">
        <f t="shared" si="46"/>
        <v>469476</v>
      </c>
      <c r="F138" s="5">
        <f t="shared" si="33"/>
        <v>478924.80000000005</v>
      </c>
      <c r="G138" s="5">
        <f t="shared" si="34"/>
        <v>498600</v>
      </c>
      <c r="H138" s="5">
        <f t="shared" si="47"/>
        <v>502569.44</v>
      </c>
      <c r="I138" s="5">
        <f t="shared" si="35"/>
        <v>3969.4400000000023</v>
      </c>
      <c r="J138" s="5">
        <f t="shared" si="36"/>
        <v>179244</v>
      </c>
      <c r="K138" s="5">
        <f t="shared" si="37"/>
        <v>55524</v>
      </c>
      <c r="L138" s="5">
        <f t="shared" si="38"/>
        <v>55524</v>
      </c>
      <c r="M138" s="5">
        <f t="shared" si="39"/>
        <v>-58024</v>
      </c>
      <c r="N138" s="5">
        <f t="shared" si="48"/>
        <v>3969.4400000000023</v>
      </c>
      <c r="O138" s="5">
        <f t="shared" si="49"/>
        <v>12538278.837953782</v>
      </c>
      <c r="P138" s="8">
        <f t="shared" si="40"/>
        <v>233.05287752762513</v>
      </c>
      <c r="Q138" s="29">
        <f t="shared" si="41"/>
        <v>-1854.8932867933336</v>
      </c>
      <c r="R138" s="29">
        <f t="shared" si="42"/>
        <v>9793.7732867933373</v>
      </c>
    </row>
    <row r="139" spans="1:18" x14ac:dyDescent="0.3">
      <c r="A139">
        <f t="shared" si="32"/>
        <v>530000</v>
      </c>
      <c r="B139">
        <f t="shared" si="43"/>
        <v>521670</v>
      </c>
      <c r="C139">
        <f t="shared" si="44"/>
        <v>396750</v>
      </c>
      <c r="D139">
        <f t="shared" si="45"/>
        <v>530000</v>
      </c>
      <c r="E139">
        <f t="shared" si="46"/>
        <v>473976</v>
      </c>
      <c r="F139" s="5">
        <f t="shared" si="33"/>
        <v>483514.80000000005</v>
      </c>
      <c r="G139" s="5">
        <f t="shared" si="34"/>
        <v>503350</v>
      </c>
      <c r="H139" s="5">
        <f t="shared" si="47"/>
        <v>507391.44</v>
      </c>
      <c r="I139" s="5">
        <f t="shared" si="35"/>
        <v>4041.4400000000023</v>
      </c>
      <c r="J139" s="5">
        <f t="shared" si="36"/>
        <v>180944</v>
      </c>
      <c r="K139" s="5">
        <f t="shared" si="37"/>
        <v>56024</v>
      </c>
      <c r="L139" s="5">
        <f t="shared" si="38"/>
        <v>56024</v>
      </c>
      <c r="M139" s="5">
        <f t="shared" si="39"/>
        <v>-58524</v>
      </c>
      <c r="N139" s="5">
        <f t="shared" si="48"/>
        <v>4041.4400000000023</v>
      </c>
      <c r="O139" s="5">
        <f t="shared" si="49"/>
        <v>12778071.095483666</v>
      </c>
      <c r="P139" s="8">
        <f t="shared" si="40"/>
        <v>230.81764185660495</v>
      </c>
      <c r="Q139" s="29">
        <f t="shared" si="41"/>
        <v>-1838.3241626473064</v>
      </c>
      <c r="R139" s="29">
        <f t="shared" si="42"/>
        <v>9921.204162647311</v>
      </c>
    </row>
    <row r="140" spans="1:18" x14ac:dyDescent="0.3">
      <c r="A140">
        <f t="shared" si="32"/>
        <v>535000</v>
      </c>
      <c r="B140">
        <f t="shared" si="43"/>
        <v>526620</v>
      </c>
      <c r="C140">
        <f t="shared" si="44"/>
        <v>400500</v>
      </c>
      <c r="D140">
        <f t="shared" si="45"/>
        <v>535000</v>
      </c>
      <c r="E140">
        <f t="shared" si="46"/>
        <v>478476</v>
      </c>
      <c r="F140" s="5">
        <f t="shared" si="33"/>
        <v>488104.80000000005</v>
      </c>
      <c r="G140" s="5">
        <f t="shared" si="34"/>
        <v>508100</v>
      </c>
      <c r="H140" s="5">
        <f t="shared" si="47"/>
        <v>512213.44</v>
      </c>
      <c r="I140" s="5">
        <f t="shared" si="35"/>
        <v>4113.4400000000023</v>
      </c>
      <c r="J140" s="5">
        <f t="shared" si="36"/>
        <v>182644</v>
      </c>
      <c r="K140" s="5">
        <f t="shared" si="37"/>
        <v>56524</v>
      </c>
      <c r="L140" s="5">
        <f t="shared" si="38"/>
        <v>56524</v>
      </c>
      <c r="M140" s="5">
        <f t="shared" si="39"/>
        <v>-59024</v>
      </c>
      <c r="N140" s="5">
        <f t="shared" si="48"/>
        <v>4113.4400000000023</v>
      </c>
      <c r="O140" s="5">
        <f t="shared" si="49"/>
        <v>13020135.990463741</v>
      </c>
      <c r="P140" s="8">
        <f t="shared" si="40"/>
        <v>228.6501421489279</v>
      </c>
      <c r="Q140" s="29">
        <f t="shared" si="41"/>
        <v>-1821.7553380180516</v>
      </c>
      <c r="R140" s="29">
        <f t="shared" si="42"/>
        <v>10048.635338018055</v>
      </c>
    </row>
    <row r="141" spans="1:18" x14ac:dyDescent="0.3">
      <c r="A141">
        <f t="shared" si="32"/>
        <v>540000</v>
      </c>
      <c r="B141">
        <f t="shared" si="43"/>
        <v>531570</v>
      </c>
      <c r="C141">
        <f t="shared" si="44"/>
        <v>404250</v>
      </c>
      <c r="D141">
        <f t="shared" si="45"/>
        <v>540000</v>
      </c>
      <c r="E141">
        <f t="shared" si="46"/>
        <v>482976</v>
      </c>
      <c r="F141" s="5">
        <f t="shared" si="33"/>
        <v>492694.80000000005</v>
      </c>
      <c r="G141" s="5">
        <f t="shared" si="34"/>
        <v>512850</v>
      </c>
      <c r="H141" s="5">
        <f t="shared" si="47"/>
        <v>517035.44</v>
      </c>
      <c r="I141" s="5">
        <f t="shared" si="35"/>
        <v>4185.4400000000023</v>
      </c>
      <c r="J141" s="5">
        <f t="shared" si="36"/>
        <v>184344</v>
      </c>
      <c r="K141" s="5">
        <f t="shared" si="37"/>
        <v>57024</v>
      </c>
      <c r="L141" s="5">
        <f t="shared" si="38"/>
        <v>57024</v>
      </c>
      <c r="M141" s="5">
        <f t="shared" si="39"/>
        <v>-59524</v>
      </c>
      <c r="N141" s="5">
        <f t="shared" si="48"/>
        <v>4185.4400000000023</v>
      </c>
      <c r="O141" s="5">
        <f t="shared" si="49"/>
        <v>13264473.522894017</v>
      </c>
      <c r="P141" s="8">
        <f t="shared" si="40"/>
        <v>226.54779859130576</v>
      </c>
      <c r="Q141" s="29">
        <f t="shared" si="41"/>
        <v>-1805.1868045913006</v>
      </c>
      <c r="R141" s="29">
        <f t="shared" si="42"/>
        <v>10176.066804591304</v>
      </c>
    </row>
    <row r="142" spans="1:18" x14ac:dyDescent="0.3">
      <c r="A142">
        <f t="shared" si="32"/>
        <v>545000</v>
      </c>
      <c r="B142">
        <f t="shared" si="43"/>
        <v>536520</v>
      </c>
      <c r="C142">
        <f t="shared" si="44"/>
        <v>408000</v>
      </c>
      <c r="D142">
        <f t="shared" si="45"/>
        <v>545000</v>
      </c>
      <c r="E142">
        <f t="shared" si="46"/>
        <v>487476</v>
      </c>
      <c r="F142" s="5">
        <f t="shared" si="33"/>
        <v>497284.80000000005</v>
      </c>
      <c r="G142" s="5">
        <f t="shared" si="34"/>
        <v>517600</v>
      </c>
      <c r="H142" s="5">
        <f t="shared" si="47"/>
        <v>521857.43999999994</v>
      </c>
      <c r="I142" s="5">
        <f t="shared" si="35"/>
        <v>4257.4399999999441</v>
      </c>
      <c r="J142" s="5">
        <f t="shared" si="36"/>
        <v>186044</v>
      </c>
      <c r="K142" s="5">
        <f t="shared" si="37"/>
        <v>57524</v>
      </c>
      <c r="L142" s="5">
        <f t="shared" si="38"/>
        <v>57524</v>
      </c>
      <c r="M142" s="5">
        <f t="shared" si="39"/>
        <v>-60024</v>
      </c>
      <c r="N142" s="5">
        <f t="shared" si="48"/>
        <v>4257.4400000000023</v>
      </c>
      <c r="O142" s="5">
        <f t="shared" si="49"/>
        <v>13511083.692774503</v>
      </c>
      <c r="P142" s="8">
        <f t="shared" si="40"/>
        <v>224.50815302978538</v>
      </c>
      <c r="Q142" s="29">
        <f t="shared" si="41"/>
        <v>-1788.6185543576466</v>
      </c>
      <c r="R142" s="29">
        <f t="shared" si="42"/>
        <v>10303.498554357651</v>
      </c>
    </row>
    <row r="143" spans="1:18" x14ac:dyDescent="0.3">
      <c r="A143">
        <f t="shared" si="32"/>
        <v>550000</v>
      </c>
      <c r="B143">
        <f t="shared" si="43"/>
        <v>541470</v>
      </c>
      <c r="C143">
        <f t="shared" si="44"/>
        <v>411750</v>
      </c>
      <c r="D143">
        <f t="shared" si="45"/>
        <v>550000</v>
      </c>
      <c r="E143">
        <f t="shared" si="46"/>
        <v>491976</v>
      </c>
      <c r="F143" s="5">
        <f t="shared" si="33"/>
        <v>501874.80000000005</v>
      </c>
      <c r="G143" s="5">
        <f t="shared" si="34"/>
        <v>522350</v>
      </c>
      <c r="H143" s="5">
        <f t="shared" si="47"/>
        <v>526679.44000000006</v>
      </c>
      <c r="I143" s="5">
        <f t="shared" si="35"/>
        <v>4329.4400000000605</v>
      </c>
      <c r="J143" s="5">
        <f t="shared" si="36"/>
        <v>187744</v>
      </c>
      <c r="K143" s="5">
        <f t="shared" si="37"/>
        <v>58024</v>
      </c>
      <c r="L143" s="5">
        <f t="shared" si="38"/>
        <v>58024</v>
      </c>
      <c r="M143" s="5">
        <f t="shared" si="39"/>
        <v>-60524</v>
      </c>
      <c r="N143" s="5">
        <f t="shared" si="48"/>
        <v>4329.4400000000023</v>
      </c>
      <c r="O143" s="5">
        <f t="shared" si="49"/>
        <v>13759966.50010518</v>
      </c>
      <c r="P143" s="8">
        <f t="shared" si="40"/>
        <v>222.52886224405677</v>
      </c>
      <c r="Q143" s="29">
        <f t="shared" si="41"/>
        <v>-1772.0505795987001</v>
      </c>
      <c r="R143" s="29">
        <f t="shared" si="42"/>
        <v>10430.930579598706</v>
      </c>
    </row>
    <row r="144" spans="1:18" x14ac:dyDescent="0.3">
      <c r="A144">
        <f t="shared" si="32"/>
        <v>555000</v>
      </c>
      <c r="B144">
        <f t="shared" si="43"/>
        <v>546420</v>
      </c>
      <c r="C144">
        <f t="shared" si="44"/>
        <v>415500</v>
      </c>
      <c r="D144">
        <f t="shared" si="45"/>
        <v>555000</v>
      </c>
      <c r="E144">
        <f t="shared" si="46"/>
        <v>496476</v>
      </c>
      <c r="F144" s="5">
        <f t="shared" si="33"/>
        <v>506464.80000000005</v>
      </c>
      <c r="G144" s="5">
        <f t="shared" si="34"/>
        <v>527100</v>
      </c>
      <c r="H144" s="5">
        <f t="shared" si="47"/>
        <v>531501.44000000006</v>
      </c>
      <c r="I144" s="5">
        <f t="shared" si="35"/>
        <v>4401.4400000000605</v>
      </c>
      <c r="J144" s="5">
        <f t="shared" si="36"/>
        <v>189444</v>
      </c>
      <c r="K144" s="5">
        <f t="shared" si="37"/>
        <v>58524</v>
      </c>
      <c r="L144" s="5">
        <f t="shared" si="38"/>
        <v>58524</v>
      </c>
      <c r="M144" s="5">
        <f t="shared" si="39"/>
        <v>-61024</v>
      </c>
      <c r="N144" s="5">
        <f t="shared" si="48"/>
        <v>4401.4400000000023</v>
      </c>
      <c r="O144" s="5">
        <f t="shared" si="49"/>
        <v>14011121.944886057</v>
      </c>
      <c r="P144" s="8">
        <f t="shared" si="40"/>
        <v>220.60769164227179</v>
      </c>
      <c r="Q144" s="29">
        <f t="shared" si="41"/>
        <v>-1755.4828728739976</v>
      </c>
      <c r="R144" s="29">
        <f t="shared" si="42"/>
        <v>10558.362872874002</v>
      </c>
    </row>
    <row r="145" spans="1:18" x14ac:dyDescent="0.3">
      <c r="A145">
        <f t="shared" si="32"/>
        <v>560000</v>
      </c>
      <c r="B145">
        <f t="shared" si="43"/>
        <v>551370</v>
      </c>
      <c r="C145">
        <f t="shared" si="44"/>
        <v>419250</v>
      </c>
      <c r="D145">
        <f t="shared" si="45"/>
        <v>560000</v>
      </c>
      <c r="E145">
        <f t="shared" si="46"/>
        <v>500976</v>
      </c>
      <c r="F145" s="5">
        <f t="shared" si="33"/>
        <v>511054.80000000005</v>
      </c>
      <c r="G145" s="5">
        <f t="shared" si="34"/>
        <v>531850</v>
      </c>
      <c r="H145" s="5">
        <f t="shared" si="47"/>
        <v>536323.44000000006</v>
      </c>
      <c r="I145" s="5">
        <f t="shared" si="35"/>
        <v>4473.4400000000605</v>
      </c>
      <c r="J145" s="5">
        <f t="shared" si="36"/>
        <v>191144</v>
      </c>
      <c r="K145" s="5">
        <f t="shared" si="37"/>
        <v>59024</v>
      </c>
      <c r="L145" s="5">
        <f t="shared" si="38"/>
        <v>59024</v>
      </c>
      <c r="M145" s="5">
        <f t="shared" si="39"/>
        <v>-61524</v>
      </c>
      <c r="N145" s="5">
        <f t="shared" si="48"/>
        <v>4473.4400000000023</v>
      </c>
      <c r="O145" s="5">
        <f t="shared" si="49"/>
        <v>14264550.027117129</v>
      </c>
      <c r="P145" s="8">
        <f t="shared" si="40"/>
        <v>218.74250934742895</v>
      </c>
      <c r="Q145" s="29">
        <f t="shared" si="41"/>
        <v>-1738.9154270086019</v>
      </c>
      <c r="R145" s="29">
        <f t="shared" si="42"/>
        <v>10685.795427008607</v>
      </c>
    </row>
    <row r="146" spans="1:18" x14ac:dyDescent="0.3">
      <c r="A146">
        <f t="shared" si="32"/>
        <v>565000</v>
      </c>
      <c r="B146">
        <f t="shared" si="43"/>
        <v>556320</v>
      </c>
      <c r="C146">
        <f t="shared" si="44"/>
        <v>423000</v>
      </c>
      <c r="D146">
        <f t="shared" si="45"/>
        <v>565000</v>
      </c>
      <c r="E146">
        <f t="shared" si="46"/>
        <v>505476</v>
      </c>
      <c r="F146" s="5">
        <f t="shared" si="33"/>
        <v>515644.80000000005</v>
      </c>
      <c r="G146" s="5">
        <f t="shared" si="34"/>
        <v>536600</v>
      </c>
      <c r="H146" s="5">
        <f t="shared" si="47"/>
        <v>541145.44000000006</v>
      </c>
      <c r="I146" s="5">
        <f t="shared" si="35"/>
        <v>4545.4400000000605</v>
      </c>
      <c r="J146" s="5">
        <f t="shared" si="36"/>
        <v>192844</v>
      </c>
      <c r="K146" s="5">
        <f t="shared" si="37"/>
        <v>59524</v>
      </c>
      <c r="L146" s="5">
        <f t="shared" si="38"/>
        <v>59524</v>
      </c>
      <c r="M146" s="5">
        <f t="shared" si="39"/>
        <v>-62024</v>
      </c>
      <c r="N146" s="5">
        <f t="shared" si="48"/>
        <v>4545.4400000000023</v>
      </c>
      <c r="O146" s="5">
        <f t="shared" si="49"/>
        <v>14520250.746798402</v>
      </c>
      <c r="P146" s="8">
        <f t="shared" si="40"/>
        <v>216.93128064852635</v>
      </c>
      <c r="Q146" s="29">
        <f t="shared" si="41"/>
        <v>-1722.3482350813656</v>
      </c>
      <c r="R146" s="29">
        <f t="shared" si="42"/>
        <v>10813.228235081369</v>
      </c>
    </row>
    <row r="147" spans="1:18" x14ac:dyDescent="0.3">
      <c r="A147">
        <f t="shared" si="32"/>
        <v>570000</v>
      </c>
      <c r="B147">
        <f t="shared" si="43"/>
        <v>561270</v>
      </c>
      <c r="C147">
        <f t="shared" si="44"/>
        <v>426750</v>
      </c>
      <c r="D147">
        <f t="shared" si="45"/>
        <v>570000</v>
      </c>
      <c r="E147">
        <f t="shared" si="46"/>
        <v>509976</v>
      </c>
      <c r="F147" s="5">
        <f t="shared" si="33"/>
        <v>520234.80000000005</v>
      </c>
      <c r="G147" s="5">
        <f t="shared" si="34"/>
        <v>541350</v>
      </c>
      <c r="H147" s="5">
        <f t="shared" si="47"/>
        <v>545967.44000000006</v>
      </c>
      <c r="I147" s="5">
        <f t="shared" si="35"/>
        <v>4617.4400000000605</v>
      </c>
      <c r="J147" s="5">
        <f t="shared" si="36"/>
        <v>194544</v>
      </c>
      <c r="K147" s="5">
        <f t="shared" si="37"/>
        <v>60024</v>
      </c>
      <c r="L147" s="5">
        <f t="shared" si="38"/>
        <v>60024</v>
      </c>
      <c r="M147" s="5">
        <f t="shared" si="39"/>
        <v>-62524</v>
      </c>
      <c r="N147" s="5">
        <f t="shared" si="48"/>
        <v>4617.4400000000023</v>
      </c>
      <c r="O147" s="5">
        <f t="shared" si="49"/>
        <v>14778224.103929879</v>
      </c>
      <c r="P147" s="8">
        <f t="shared" si="40"/>
        <v>215.17206279164918</v>
      </c>
      <c r="Q147" s="29">
        <f t="shared" si="41"/>
        <v>-1705.7812904138082</v>
      </c>
      <c r="R147" s="29">
        <f t="shared" si="42"/>
        <v>10940.661290413813</v>
      </c>
    </row>
    <row r="148" spans="1:18" x14ac:dyDescent="0.3">
      <c r="A148">
        <f t="shared" si="32"/>
        <v>575000</v>
      </c>
      <c r="B148">
        <f t="shared" si="43"/>
        <v>566220</v>
      </c>
      <c r="C148">
        <f t="shared" si="44"/>
        <v>430500</v>
      </c>
      <c r="D148">
        <f t="shared" si="45"/>
        <v>575000</v>
      </c>
      <c r="E148">
        <f t="shared" si="46"/>
        <v>514476</v>
      </c>
      <c r="F148" s="5">
        <f t="shared" si="33"/>
        <v>524824.80000000005</v>
      </c>
      <c r="G148" s="5">
        <f t="shared" si="34"/>
        <v>546100</v>
      </c>
      <c r="H148" s="5">
        <f t="shared" si="47"/>
        <v>550789.44000000006</v>
      </c>
      <c r="I148" s="5">
        <f t="shared" si="35"/>
        <v>4689.4400000000605</v>
      </c>
      <c r="J148" s="5">
        <f t="shared" si="36"/>
        <v>196244</v>
      </c>
      <c r="K148" s="5">
        <f t="shared" si="37"/>
        <v>60524</v>
      </c>
      <c r="L148" s="5">
        <f t="shared" si="38"/>
        <v>60524</v>
      </c>
      <c r="M148" s="5">
        <f t="shared" si="39"/>
        <v>-63024</v>
      </c>
      <c r="N148" s="5">
        <f t="shared" si="48"/>
        <v>4689.4400000000023</v>
      </c>
      <c r="O148" s="5">
        <f t="shared" si="49"/>
        <v>15038470.098511549</v>
      </c>
      <c r="P148" s="8">
        <f t="shared" si="40"/>
        <v>213.46300008799392</v>
      </c>
      <c r="Q148" s="29">
        <f t="shared" si="41"/>
        <v>-1689.2145865595712</v>
      </c>
      <c r="R148" s="29">
        <f t="shared" si="42"/>
        <v>11068.094586559575</v>
      </c>
    </row>
    <row r="149" spans="1:18" x14ac:dyDescent="0.3">
      <c r="A149">
        <f t="shared" si="32"/>
        <v>580000</v>
      </c>
      <c r="B149">
        <f t="shared" si="43"/>
        <v>571170</v>
      </c>
      <c r="C149">
        <f t="shared" si="44"/>
        <v>434250</v>
      </c>
      <c r="D149">
        <f t="shared" si="45"/>
        <v>580000</v>
      </c>
      <c r="E149">
        <f t="shared" si="46"/>
        <v>518976</v>
      </c>
      <c r="F149" s="5">
        <f t="shared" si="33"/>
        <v>529414.80000000005</v>
      </c>
      <c r="G149" s="5">
        <f t="shared" si="34"/>
        <v>550850</v>
      </c>
      <c r="H149" s="5">
        <f t="shared" si="47"/>
        <v>555611.44000000006</v>
      </c>
      <c r="I149" s="5">
        <f t="shared" si="35"/>
        <v>4761.4400000000605</v>
      </c>
      <c r="J149" s="5">
        <f t="shared" si="36"/>
        <v>197944</v>
      </c>
      <c r="K149" s="5">
        <f t="shared" si="37"/>
        <v>61024</v>
      </c>
      <c r="L149" s="5">
        <f t="shared" si="38"/>
        <v>61024</v>
      </c>
      <c r="M149" s="5">
        <f t="shared" si="39"/>
        <v>-63524</v>
      </c>
      <c r="N149" s="5">
        <f t="shared" si="48"/>
        <v>4761.4400000000023</v>
      </c>
      <c r="O149" s="5">
        <f t="shared" si="49"/>
        <v>15300988.730543427</v>
      </c>
      <c r="P149" s="8">
        <f t="shared" si="40"/>
        <v>211.80231931751371</v>
      </c>
      <c r="Q149" s="29">
        <f t="shared" si="41"/>
        <v>-1672.6481172944304</v>
      </c>
      <c r="R149" s="29">
        <f t="shared" si="42"/>
        <v>11195.528117294434</v>
      </c>
    </row>
    <row r="150" spans="1:18" x14ac:dyDescent="0.3">
      <c r="A150">
        <f t="shared" si="32"/>
        <v>585000</v>
      </c>
      <c r="B150">
        <f t="shared" si="43"/>
        <v>576120</v>
      </c>
      <c r="C150">
        <f t="shared" si="44"/>
        <v>438000</v>
      </c>
      <c r="D150">
        <f t="shared" si="45"/>
        <v>585000</v>
      </c>
      <c r="E150">
        <f t="shared" si="46"/>
        <v>523476</v>
      </c>
      <c r="F150" s="5">
        <f t="shared" si="33"/>
        <v>534004.80000000005</v>
      </c>
      <c r="G150" s="5">
        <f t="shared" si="34"/>
        <v>555600</v>
      </c>
      <c r="H150" s="5">
        <f t="shared" si="47"/>
        <v>560433.44000000006</v>
      </c>
      <c r="I150" s="5">
        <f t="shared" si="35"/>
        <v>4833.4400000000605</v>
      </c>
      <c r="J150" s="5">
        <f t="shared" si="36"/>
        <v>199644</v>
      </c>
      <c r="K150" s="5">
        <f t="shared" si="37"/>
        <v>61524</v>
      </c>
      <c r="L150" s="5">
        <f t="shared" si="38"/>
        <v>61524</v>
      </c>
      <c r="M150" s="5">
        <f t="shared" si="39"/>
        <v>-64024</v>
      </c>
      <c r="N150" s="5">
        <f t="shared" si="48"/>
        <v>4833.4400000000023</v>
      </c>
      <c r="O150" s="5">
        <f t="shared" si="49"/>
        <v>15565780.000025496</v>
      </c>
      <c r="P150" s="8">
        <f t="shared" si="40"/>
        <v>210.18832540840333</v>
      </c>
      <c r="Q150" s="29">
        <f t="shared" si="41"/>
        <v>-1656.0818766067969</v>
      </c>
      <c r="R150" s="29">
        <f t="shared" si="42"/>
        <v>11322.961876606802</v>
      </c>
    </row>
    <row r="151" spans="1:18" x14ac:dyDescent="0.3">
      <c r="A151">
        <f t="shared" si="32"/>
        <v>590000</v>
      </c>
      <c r="B151">
        <f t="shared" si="43"/>
        <v>581070</v>
      </c>
      <c r="C151">
        <f t="shared" si="44"/>
        <v>441750</v>
      </c>
      <c r="D151">
        <f t="shared" si="45"/>
        <v>590000</v>
      </c>
      <c r="E151">
        <f t="shared" si="46"/>
        <v>527976</v>
      </c>
      <c r="F151" s="5">
        <f t="shared" si="33"/>
        <v>538594.80000000005</v>
      </c>
      <c r="G151" s="5">
        <f t="shared" si="34"/>
        <v>560350</v>
      </c>
      <c r="H151" s="5">
        <f t="shared" si="47"/>
        <v>565255.44000000006</v>
      </c>
      <c r="I151" s="5">
        <f t="shared" si="35"/>
        <v>4905.4400000000605</v>
      </c>
      <c r="J151" s="5">
        <f t="shared" si="36"/>
        <v>201344</v>
      </c>
      <c r="K151" s="5">
        <f t="shared" si="37"/>
        <v>62024</v>
      </c>
      <c r="L151" s="5">
        <f t="shared" si="38"/>
        <v>62024</v>
      </c>
      <c r="M151" s="5">
        <f t="shared" si="39"/>
        <v>-64524</v>
      </c>
      <c r="N151" s="5">
        <f t="shared" si="48"/>
        <v>4905.4400000000023</v>
      </c>
      <c r="O151" s="5">
        <f t="shared" si="49"/>
        <v>15832843.906957764</v>
      </c>
      <c r="P151" s="8">
        <f t="shared" si="40"/>
        <v>208.61939737410057</v>
      </c>
      <c r="Q151" s="29">
        <f t="shared" si="41"/>
        <v>-1639.5158586887319</v>
      </c>
      <c r="R151" s="29">
        <f t="shared" si="42"/>
        <v>11450.395858688737</v>
      </c>
    </row>
    <row r="152" spans="1:18" x14ac:dyDescent="0.3">
      <c r="A152">
        <f t="shared" si="32"/>
        <v>595000</v>
      </c>
      <c r="B152">
        <f t="shared" si="43"/>
        <v>586020</v>
      </c>
      <c r="C152">
        <f t="shared" si="44"/>
        <v>445500</v>
      </c>
      <c r="D152">
        <f t="shared" si="45"/>
        <v>595000</v>
      </c>
      <c r="E152">
        <f t="shared" si="46"/>
        <v>532476</v>
      </c>
      <c r="F152" s="5">
        <f t="shared" si="33"/>
        <v>543184.80000000005</v>
      </c>
      <c r="G152" s="5">
        <f t="shared" si="34"/>
        <v>565100</v>
      </c>
      <c r="H152" s="5">
        <f t="shared" si="47"/>
        <v>570077.44000000006</v>
      </c>
      <c r="I152" s="5">
        <f t="shared" si="35"/>
        <v>4977.4400000000605</v>
      </c>
      <c r="J152" s="5">
        <f t="shared" si="36"/>
        <v>203044</v>
      </c>
      <c r="K152" s="5">
        <f t="shared" si="37"/>
        <v>62524</v>
      </c>
      <c r="L152" s="5">
        <f t="shared" si="38"/>
        <v>62524</v>
      </c>
      <c r="M152" s="5">
        <f t="shared" si="39"/>
        <v>-65024</v>
      </c>
      <c r="N152" s="5">
        <f t="shared" si="48"/>
        <v>4977.4400000000023</v>
      </c>
      <c r="O152" s="5">
        <f t="shared" si="49"/>
        <v>16102180.451340238</v>
      </c>
      <c r="P152" s="8">
        <f t="shared" si="40"/>
        <v>207.09398449078139</v>
      </c>
      <c r="Q152" s="29">
        <f t="shared" si="41"/>
        <v>-1622.9500579273817</v>
      </c>
      <c r="R152" s="29">
        <f t="shared" si="42"/>
        <v>11577.830057927385</v>
      </c>
    </row>
    <row r="153" spans="1:18" x14ac:dyDescent="0.3">
      <c r="A153">
        <f t="shared" si="32"/>
        <v>600000</v>
      </c>
      <c r="B153">
        <f t="shared" si="43"/>
        <v>590970</v>
      </c>
      <c r="C153">
        <f t="shared" si="44"/>
        <v>449250</v>
      </c>
      <c r="D153">
        <f t="shared" si="45"/>
        <v>600000</v>
      </c>
      <c r="E153">
        <f t="shared" si="46"/>
        <v>536976</v>
      </c>
      <c r="F153" s="5">
        <f t="shared" si="33"/>
        <v>547774.80000000005</v>
      </c>
      <c r="G153" s="5">
        <f t="shared" si="34"/>
        <v>569850</v>
      </c>
      <c r="H153" s="5">
        <f t="shared" si="47"/>
        <v>574899.44000000006</v>
      </c>
      <c r="I153" s="5">
        <f t="shared" si="35"/>
        <v>5049.4400000000605</v>
      </c>
      <c r="J153" s="5">
        <f t="shared" si="36"/>
        <v>204744</v>
      </c>
      <c r="K153" s="5">
        <f t="shared" si="37"/>
        <v>63024</v>
      </c>
      <c r="L153" s="5">
        <f t="shared" si="38"/>
        <v>63024</v>
      </c>
      <c r="M153" s="5">
        <f t="shared" si="39"/>
        <v>-65524</v>
      </c>
      <c r="N153" s="5">
        <f t="shared" si="48"/>
        <v>5049.4400000000023</v>
      </c>
      <c r="O153" s="5">
        <f t="shared" si="49"/>
        <v>16373789.633172907</v>
      </c>
      <c r="P153" s="8">
        <f t="shared" si="40"/>
        <v>205.61060269955317</v>
      </c>
      <c r="Q153" s="29">
        <f t="shared" si="41"/>
        <v>-1606.3844688968638</v>
      </c>
      <c r="R153" s="29">
        <f t="shared" si="42"/>
        <v>11705.264468896868</v>
      </c>
    </row>
    <row r="154" spans="1:18" x14ac:dyDescent="0.3">
      <c r="A154">
        <f t="shared" si="32"/>
        <v>605000</v>
      </c>
      <c r="B154">
        <f t="shared" si="43"/>
        <v>595920</v>
      </c>
      <c r="C154">
        <f t="shared" si="44"/>
        <v>453000</v>
      </c>
      <c r="D154">
        <f t="shared" si="45"/>
        <v>605000</v>
      </c>
      <c r="E154">
        <f t="shared" si="46"/>
        <v>541476</v>
      </c>
      <c r="F154" s="5">
        <f t="shared" si="33"/>
        <v>552364.80000000005</v>
      </c>
      <c r="G154" s="5">
        <f t="shared" si="34"/>
        <v>574600</v>
      </c>
      <c r="H154" s="5">
        <f t="shared" si="47"/>
        <v>579721.44000000006</v>
      </c>
      <c r="I154" s="5">
        <f t="shared" si="35"/>
        <v>5121.4400000000605</v>
      </c>
      <c r="J154" s="5">
        <f t="shared" si="36"/>
        <v>206444</v>
      </c>
      <c r="K154" s="5">
        <f t="shared" si="37"/>
        <v>63524</v>
      </c>
      <c r="L154" s="5">
        <f t="shared" si="38"/>
        <v>63524</v>
      </c>
      <c r="M154" s="5">
        <f t="shared" si="39"/>
        <v>-66024</v>
      </c>
      <c r="N154" s="5">
        <f t="shared" si="48"/>
        <v>5121.4400000000023</v>
      </c>
      <c r="O154" s="5">
        <f t="shared" si="49"/>
        <v>16647671.452455774</v>
      </c>
      <c r="P154" s="8">
        <f t="shared" si="40"/>
        <v>204.16783121868627</v>
      </c>
      <c r="Q154" s="29">
        <f t="shared" si="41"/>
        <v>-1589.8190863505424</v>
      </c>
      <c r="R154" s="29">
        <f t="shared" si="42"/>
        <v>11832.699086350547</v>
      </c>
    </row>
    <row r="155" spans="1:18" x14ac:dyDescent="0.3">
      <c r="A155">
        <f t="shared" si="32"/>
        <v>610000</v>
      </c>
      <c r="B155">
        <f t="shared" si="43"/>
        <v>600870</v>
      </c>
      <c r="C155">
        <f t="shared" si="44"/>
        <v>456750</v>
      </c>
      <c r="D155">
        <f t="shared" si="45"/>
        <v>610000</v>
      </c>
      <c r="E155">
        <f t="shared" si="46"/>
        <v>545976</v>
      </c>
      <c r="F155" s="5">
        <f t="shared" si="33"/>
        <v>556954.80000000005</v>
      </c>
      <c r="G155" s="5">
        <f t="shared" si="34"/>
        <v>579350</v>
      </c>
      <c r="H155" s="5">
        <f t="shared" si="47"/>
        <v>584543.44000000006</v>
      </c>
      <c r="I155" s="5">
        <f t="shared" si="35"/>
        <v>5193.4400000000605</v>
      </c>
      <c r="J155" s="5">
        <f t="shared" si="36"/>
        <v>208144</v>
      </c>
      <c r="K155" s="5">
        <f t="shared" si="37"/>
        <v>64024</v>
      </c>
      <c r="L155" s="5">
        <f t="shared" si="38"/>
        <v>64024</v>
      </c>
      <c r="M155" s="5">
        <f t="shared" si="39"/>
        <v>-66524</v>
      </c>
      <c r="N155" s="5">
        <f t="shared" si="48"/>
        <v>5193.4400000000023</v>
      </c>
      <c r="O155" s="5">
        <f t="shared" si="49"/>
        <v>16923825.909188844</v>
      </c>
      <c r="P155" s="8">
        <f t="shared" si="40"/>
        <v>202.76430935225278</v>
      </c>
      <c r="Q155" s="29">
        <f t="shared" si="41"/>
        <v>-1573.2539052136945</v>
      </c>
      <c r="R155" s="29">
        <f t="shared" si="42"/>
        <v>11960.133905213699</v>
      </c>
    </row>
    <row r="156" spans="1:18" x14ac:dyDescent="0.3">
      <c r="A156">
        <f t="shared" si="32"/>
        <v>615000</v>
      </c>
      <c r="B156">
        <f t="shared" si="43"/>
        <v>605820</v>
      </c>
      <c r="C156">
        <f t="shared" si="44"/>
        <v>460500</v>
      </c>
      <c r="D156">
        <f t="shared" si="45"/>
        <v>615000</v>
      </c>
      <c r="E156">
        <f t="shared" si="46"/>
        <v>550476</v>
      </c>
      <c r="F156" s="5">
        <f t="shared" si="33"/>
        <v>561544.80000000005</v>
      </c>
      <c r="G156" s="5">
        <f t="shared" si="34"/>
        <v>584100</v>
      </c>
      <c r="H156" s="5">
        <f t="shared" si="47"/>
        <v>589365.44000000006</v>
      </c>
      <c r="I156" s="5">
        <f t="shared" si="35"/>
        <v>5265.4400000000605</v>
      </c>
      <c r="J156" s="5">
        <f t="shared" si="36"/>
        <v>209844</v>
      </c>
      <c r="K156" s="5">
        <f t="shared" si="37"/>
        <v>64524</v>
      </c>
      <c r="L156" s="5">
        <f t="shared" si="38"/>
        <v>64524</v>
      </c>
      <c r="M156" s="5">
        <f t="shared" si="39"/>
        <v>-67024</v>
      </c>
      <c r="N156" s="5">
        <f t="shared" si="48"/>
        <v>5265.4400000000023</v>
      </c>
      <c r="O156" s="5">
        <f t="shared" si="49"/>
        <v>17202253.00337211</v>
      </c>
      <c r="P156" s="8">
        <f t="shared" si="40"/>
        <v>201.39873348250694</v>
      </c>
      <c r="Q156" s="29">
        <f t="shared" si="41"/>
        <v>-1556.6889205765165</v>
      </c>
      <c r="R156" s="29">
        <f t="shared" si="42"/>
        <v>12087.568920576521</v>
      </c>
    </row>
    <row r="157" spans="1:18" x14ac:dyDescent="0.3">
      <c r="A157">
        <f t="shared" si="32"/>
        <v>620000</v>
      </c>
      <c r="B157">
        <f t="shared" si="43"/>
        <v>610770</v>
      </c>
      <c r="C157">
        <f t="shared" si="44"/>
        <v>464250</v>
      </c>
      <c r="D157">
        <f t="shared" si="45"/>
        <v>620000</v>
      </c>
      <c r="E157">
        <f t="shared" si="46"/>
        <v>554976</v>
      </c>
      <c r="F157" s="5">
        <f t="shared" si="33"/>
        <v>566134.80000000005</v>
      </c>
      <c r="G157" s="5">
        <f t="shared" si="34"/>
        <v>588850</v>
      </c>
      <c r="H157" s="5">
        <f t="shared" si="47"/>
        <v>594187.44000000006</v>
      </c>
      <c r="I157" s="5">
        <f t="shared" si="35"/>
        <v>5337.4400000000605</v>
      </c>
      <c r="J157" s="5">
        <f t="shared" si="36"/>
        <v>211544</v>
      </c>
      <c r="K157" s="5">
        <f t="shared" si="37"/>
        <v>65024</v>
      </c>
      <c r="L157" s="5">
        <f t="shared" si="38"/>
        <v>65024</v>
      </c>
      <c r="M157" s="5">
        <f t="shared" si="39"/>
        <v>-67524</v>
      </c>
      <c r="N157" s="5">
        <f t="shared" si="48"/>
        <v>5337.4400000000023</v>
      </c>
      <c r="O157" s="5">
        <f t="shared" si="49"/>
        <v>17482952.73500558</v>
      </c>
      <c r="P157" s="8">
        <f t="shared" si="40"/>
        <v>200.06985423424203</v>
      </c>
      <c r="Q157" s="29">
        <f t="shared" si="41"/>
        <v>-1540.1241276874889</v>
      </c>
      <c r="R157" s="29">
        <f t="shared" si="42"/>
        <v>12215.004127687494</v>
      </c>
    </row>
    <row r="158" spans="1:18" x14ac:dyDescent="0.3">
      <c r="A158">
        <f t="shared" si="32"/>
        <v>625000</v>
      </c>
      <c r="B158">
        <f t="shared" si="43"/>
        <v>615720</v>
      </c>
      <c r="C158">
        <f t="shared" si="44"/>
        <v>468000</v>
      </c>
      <c r="D158">
        <f t="shared" si="45"/>
        <v>625000</v>
      </c>
      <c r="E158">
        <f t="shared" si="46"/>
        <v>559476</v>
      </c>
      <c r="F158" s="5">
        <f t="shared" si="33"/>
        <v>570724.80000000005</v>
      </c>
      <c r="G158" s="5">
        <f t="shared" si="34"/>
        <v>593600</v>
      </c>
      <c r="H158" s="5">
        <f t="shared" si="47"/>
        <v>599009.44000000006</v>
      </c>
      <c r="I158" s="5">
        <f t="shared" si="35"/>
        <v>5409.4400000000605</v>
      </c>
      <c r="J158" s="5">
        <f t="shared" si="36"/>
        <v>213244</v>
      </c>
      <c r="K158" s="5">
        <f t="shared" si="37"/>
        <v>65524</v>
      </c>
      <c r="L158" s="5">
        <f t="shared" si="38"/>
        <v>65524</v>
      </c>
      <c r="M158" s="5">
        <f t="shared" si="39"/>
        <v>-68024</v>
      </c>
      <c r="N158" s="5">
        <f t="shared" si="48"/>
        <v>5409.4400000000023</v>
      </c>
      <c r="O158" s="5">
        <f t="shared" si="49"/>
        <v>17765925.104089245</v>
      </c>
      <c r="P158" s="8">
        <f t="shared" si="40"/>
        <v>198.77647380016469</v>
      </c>
      <c r="Q158" s="29">
        <f t="shared" si="41"/>
        <v>-1523.5595219470451</v>
      </c>
      <c r="R158" s="29">
        <f t="shared" si="42"/>
        <v>12342.43952194705</v>
      </c>
    </row>
    <row r="159" spans="1:18" x14ac:dyDescent="0.3">
      <c r="A159">
        <f t="shared" si="32"/>
        <v>630000</v>
      </c>
      <c r="B159">
        <f t="shared" si="43"/>
        <v>620670</v>
      </c>
      <c r="C159">
        <f t="shared" si="44"/>
        <v>471750</v>
      </c>
      <c r="D159">
        <f t="shared" si="45"/>
        <v>630000</v>
      </c>
      <c r="E159">
        <f t="shared" si="46"/>
        <v>563976</v>
      </c>
      <c r="F159" s="5">
        <f t="shared" si="33"/>
        <v>575314.80000000005</v>
      </c>
      <c r="G159" s="5">
        <f t="shared" si="34"/>
        <v>598350</v>
      </c>
      <c r="H159" s="5">
        <f t="shared" si="47"/>
        <v>603831.44000000006</v>
      </c>
      <c r="I159" s="5">
        <f t="shared" si="35"/>
        <v>5481.4400000000605</v>
      </c>
      <c r="J159" s="5">
        <f t="shared" si="36"/>
        <v>214944</v>
      </c>
      <c r="K159" s="5">
        <f t="shared" si="37"/>
        <v>66024</v>
      </c>
      <c r="L159" s="5">
        <f t="shared" si="38"/>
        <v>66024</v>
      </c>
      <c r="M159" s="5">
        <f t="shared" si="39"/>
        <v>-68524</v>
      </c>
      <c r="N159" s="5">
        <f t="shared" si="48"/>
        <v>5481.4400000000023</v>
      </c>
      <c r="O159" s="5">
        <f t="shared" si="49"/>
        <v>18051170.110623106</v>
      </c>
      <c r="P159" s="8">
        <f t="shared" si="40"/>
        <v>197.51744341710389</v>
      </c>
      <c r="Q159" s="29">
        <f t="shared" si="41"/>
        <v>-1506.9950989015442</v>
      </c>
      <c r="R159" s="29">
        <f t="shared" si="42"/>
        <v>12469.87509890155</v>
      </c>
    </row>
    <row r="160" spans="1:18" x14ac:dyDescent="0.3">
      <c r="A160">
        <f t="shared" si="32"/>
        <v>635000</v>
      </c>
      <c r="B160">
        <f t="shared" si="43"/>
        <v>625620</v>
      </c>
      <c r="C160">
        <f t="shared" si="44"/>
        <v>475500</v>
      </c>
      <c r="D160">
        <f t="shared" si="45"/>
        <v>635000</v>
      </c>
      <c r="E160">
        <f t="shared" si="46"/>
        <v>568476</v>
      </c>
      <c r="F160" s="5">
        <f t="shared" si="33"/>
        <v>579904.80000000005</v>
      </c>
      <c r="G160" s="5">
        <f t="shared" si="34"/>
        <v>603100</v>
      </c>
      <c r="H160" s="5">
        <f t="shared" si="47"/>
        <v>608653.44000000006</v>
      </c>
      <c r="I160" s="5">
        <f t="shared" si="35"/>
        <v>5553.4400000000605</v>
      </c>
      <c r="J160" s="5">
        <f t="shared" si="36"/>
        <v>216644</v>
      </c>
      <c r="K160" s="5">
        <f t="shared" si="37"/>
        <v>66524</v>
      </c>
      <c r="L160" s="5">
        <f t="shared" si="38"/>
        <v>66524</v>
      </c>
      <c r="M160" s="5">
        <f t="shared" si="39"/>
        <v>-69024</v>
      </c>
      <c r="N160" s="5">
        <f t="shared" si="48"/>
        <v>5553.4400000000023</v>
      </c>
      <c r="O160" s="5">
        <f t="shared" si="49"/>
        <v>18338687.754607171</v>
      </c>
      <c r="P160" s="8">
        <f t="shared" si="40"/>
        <v>196.29166098356211</v>
      </c>
      <c r="Q160" s="29">
        <f t="shared" si="41"/>
        <v>-1490.4308542375384</v>
      </c>
      <c r="R160" s="29">
        <f t="shared" si="42"/>
        <v>12597.310854237543</v>
      </c>
    </row>
    <row r="161" spans="1:18" x14ac:dyDescent="0.3">
      <c r="A161">
        <f t="shared" si="32"/>
        <v>640000</v>
      </c>
      <c r="B161">
        <f t="shared" si="43"/>
        <v>630570</v>
      </c>
      <c r="C161">
        <f t="shared" si="44"/>
        <v>479250</v>
      </c>
      <c r="D161">
        <f t="shared" si="45"/>
        <v>640000</v>
      </c>
      <c r="E161">
        <f t="shared" si="46"/>
        <v>572976</v>
      </c>
      <c r="F161" s="5">
        <f t="shared" si="33"/>
        <v>584494.80000000005</v>
      </c>
      <c r="G161" s="5">
        <f t="shared" si="34"/>
        <v>607850</v>
      </c>
      <c r="H161" s="5">
        <f t="shared" si="47"/>
        <v>613475.44000000006</v>
      </c>
      <c r="I161" s="5">
        <f t="shared" si="35"/>
        <v>5625.4400000000605</v>
      </c>
      <c r="J161" s="5">
        <f t="shared" si="36"/>
        <v>218344</v>
      </c>
      <c r="K161" s="5">
        <f t="shared" si="37"/>
        <v>67024</v>
      </c>
      <c r="L161" s="5">
        <f t="shared" si="38"/>
        <v>67024</v>
      </c>
      <c r="M161" s="5">
        <f t="shared" si="39"/>
        <v>-69524</v>
      </c>
      <c r="N161" s="5">
        <f t="shared" si="48"/>
        <v>5625.4400000000023</v>
      </c>
      <c r="O161" s="5">
        <f t="shared" si="49"/>
        <v>18628478.036041431</v>
      </c>
      <c r="P161" s="8">
        <f t="shared" si="40"/>
        <v>195.09806880978567</v>
      </c>
      <c r="Q161" s="29">
        <f t="shared" si="41"/>
        <v>-1473.866783776286</v>
      </c>
      <c r="R161" s="29">
        <f t="shared" si="42"/>
        <v>12724.746783776291</v>
      </c>
    </row>
    <row r="162" spans="1:18" x14ac:dyDescent="0.3">
      <c r="A162">
        <f t="shared" si="32"/>
        <v>645000</v>
      </c>
      <c r="B162">
        <f t="shared" si="43"/>
        <v>635520</v>
      </c>
      <c r="C162">
        <f t="shared" si="44"/>
        <v>483000</v>
      </c>
      <c r="D162">
        <f t="shared" si="45"/>
        <v>645000</v>
      </c>
      <c r="E162">
        <f t="shared" si="46"/>
        <v>577476</v>
      </c>
      <c r="F162" s="5">
        <f t="shared" si="33"/>
        <v>589084.80000000005</v>
      </c>
      <c r="G162" s="5">
        <f t="shared" si="34"/>
        <v>612600</v>
      </c>
      <c r="H162" s="5">
        <f t="shared" si="47"/>
        <v>618297.44000000006</v>
      </c>
      <c r="I162" s="5">
        <f t="shared" si="35"/>
        <v>5697.4400000000605</v>
      </c>
      <c r="J162" s="5">
        <f t="shared" si="36"/>
        <v>220044</v>
      </c>
      <c r="K162" s="5">
        <f t="shared" si="37"/>
        <v>67524</v>
      </c>
      <c r="L162" s="5">
        <f t="shared" si="38"/>
        <v>67524</v>
      </c>
      <c r="M162" s="5">
        <f t="shared" si="39"/>
        <v>-70024</v>
      </c>
      <c r="N162" s="5">
        <f t="shared" si="48"/>
        <v>5697.4400000000023</v>
      </c>
      <c r="O162" s="5">
        <f t="shared" si="49"/>
        <v>18920540.954925895</v>
      </c>
      <c r="P162" s="8">
        <f t="shared" si="40"/>
        <v>193.93565149211599</v>
      </c>
      <c r="Q162" s="29">
        <f t="shared" si="41"/>
        <v>-1457.3028834685501</v>
      </c>
      <c r="R162" s="29">
        <f t="shared" si="42"/>
        <v>12852.182883468555</v>
      </c>
    </row>
    <row r="163" spans="1:18" x14ac:dyDescent="0.3">
      <c r="A163">
        <f t="shared" si="32"/>
        <v>650000</v>
      </c>
      <c r="B163">
        <f t="shared" ref="B163:B194" si="50">$D$3*A163-$E$3</f>
        <v>640470</v>
      </c>
      <c r="C163">
        <f t="shared" ref="C163:C194" si="51">$D$4*A163-$E$4</f>
        <v>486750</v>
      </c>
      <c r="D163">
        <f t="shared" ref="D163:D194" si="52">$D$5*A163-$E$5</f>
        <v>650000</v>
      </c>
      <c r="E163">
        <f t="shared" ref="E163:E194" si="53">$D$6*A163-$E$6</f>
        <v>581976</v>
      </c>
      <c r="F163" s="5">
        <f t="shared" si="33"/>
        <v>593674.80000000005</v>
      </c>
      <c r="G163" s="5">
        <f t="shared" si="34"/>
        <v>617350</v>
      </c>
      <c r="H163" s="5">
        <f t="shared" ref="H163:H194" si="54" xml:space="preserve"> $F$15*B163 + $F$16*C163 + $F$17*D163 + $F$18*E163 - $C$14</f>
        <v>623119.44000000006</v>
      </c>
      <c r="I163" s="5">
        <f t="shared" si="35"/>
        <v>5769.4400000000605</v>
      </c>
      <c r="J163" s="5">
        <f t="shared" si="36"/>
        <v>221744</v>
      </c>
      <c r="K163" s="5">
        <f t="shared" si="37"/>
        <v>68024</v>
      </c>
      <c r="L163" s="5">
        <f t="shared" si="38"/>
        <v>68024</v>
      </c>
      <c r="M163" s="5">
        <f t="shared" si="39"/>
        <v>-70524</v>
      </c>
      <c r="N163" s="5">
        <f t="shared" ref="N163:N194" si="55" xml:space="preserve"> J163*$F$15 + K163*$F$16 + L163*$F$17 + M163</f>
        <v>5769.4400000000023</v>
      </c>
      <c r="O163" s="5">
        <f t="shared" ref="O163:O194" si="56" xml:space="preserve"> J163*J163*$G$15 + K163*K163*$H$16 + L163*L163*$I$17 + 2*(J163*K163*$H$15 + J163*L163*$I$15 + K163*L163*$I$16)</f>
        <v>19214876.511260558</v>
      </c>
      <c r="P163" s="8">
        <f t="shared" si="40"/>
        <v>192.80343390395842</v>
      </c>
      <c r="Q163" s="29">
        <f t="shared" si="41"/>
        <v>-1440.7391493896066</v>
      </c>
      <c r="R163" s="29">
        <f t="shared" si="42"/>
        <v>12979.619149389611</v>
      </c>
    </row>
    <row r="164" spans="1:18" x14ac:dyDescent="0.3">
      <c r="A164">
        <f t="shared" ref="A164:A227" si="57">$C$22 + (ROW() - 34)*$C$23</f>
        <v>655000</v>
      </c>
      <c r="B164">
        <f t="shared" si="50"/>
        <v>645420</v>
      </c>
      <c r="C164">
        <f t="shared" si="51"/>
        <v>490500</v>
      </c>
      <c r="D164">
        <f t="shared" si="52"/>
        <v>655000</v>
      </c>
      <c r="E164">
        <f t="shared" si="53"/>
        <v>586476</v>
      </c>
      <c r="F164" s="5">
        <f t="shared" ref="F164:F227" si="58" xml:space="preserve"> ($F$15 + $F$16)*B164 + ($F$17 + $F$18)*E164</f>
        <v>598264.80000000005</v>
      </c>
      <c r="G164" s="5">
        <f t="shared" ref="G164:G227" si="59" xml:space="preserve"> ($F$15 + $F$16)*C164 + ($F$17 + $F$18)*D164</f>
        <v>622100</v>
      </c>
      <c r="H164" s="5">
        <f t="shared" si="54"/>
        <v>627941.44000000006</v>
      </c>
      <c r="I164" s="5">
        <f t="shared" ref="I164:I227" si="60">H164-G164</f>
        <v>5841.4400000000605</v>
      </c>
      <c r="J164" s="5">
        <f t="shared" ref="J164:J227" si="61" xml:space="preserve"> B164 - C164 + D164 - E164</f>
        <v>223444</v>
      </c>
      <c r="K164" s="5">
        <f t="shared" ref="K164:K227" si="62" xml:space="preserve"> D164 - E164</f>
        <v>68524</v>
      </c>
      <c r="L164" s="5">
        <f t="shared" ref="L164:L227" si="63" xml:space="preserve"> D164 - E164</f>
        <v>68524</v>
      </c>
      <c r="M164" s="5">
        <f t="shared" ref="M164:M227" si="64" xml:space="preserve"> E164 - D164  - $C$14</f>
        <v>-71024</v>
      </c>
      <c r="N164" s="5">
        <f t="shared" si="55"/>
        <v>5841.4400000000023</v>
      </c>
      <c r="O164" s="5">
        <f t="shared" si="56"/>
        <v>19511484.705045417</v>
      </c>
      <c r="P164" s="8">
        <f t="shared" ref="P164:P227" si="65" xml:space="preserve"> SQRT(O164/(2*PI()))*EXP(-N164*N164/(2*O164)) - N164*NORMDIST(-N164/SQRT(O164),0,1,1) - (N164 &lt; 0)</f>
        <v>191.70047929621273</v>
      </c>
      <c r="Q164" s="29">
        <f t="shared" ref="Q164:Q227" si="66">N164 - NORMINV(1 - (1 - $C$32)/2,0,1)*SQRT(O164)</f>
        <v>-1424.1755777345061</v>
      </c>
      <c r="R164" s="29">
        <f t="shared" ref="R164:R227" si="67">N164 + NORMINV(1 - (1 - $C$32)/2,0,1)*SQRT(O164)</f>
        <v>13107.055577734511</v>
      </c>
    </row>
    <row r="165" spans="1:18" x14ac:dyDescent="0.3">
      <c r="A165">
        <f t="shared" si="57"/>
        <v>660000</v>
      </c>
      <c r="B165">
        <f t="shared" si="50"/>
        <v>650370</v>
      </c>
      <c r="C165">
        <f t="shared" si="51"/>
        <v>494250</v>
      </c>
      <c r="D165">
        <f t="shared" si="52"/>
        <v>660000</v>
      </c>
      <c r="E165">
        <f t="shared" si="53"/>
        <v>590976</v>
      </c>
      <c r="F165" s="5">
        <f t="shared" si="58"/>
        <v>602854.80000000005</v>
      </c>
      <c r="G165" s="5">
        <f t="shared" si="59"/>
        <v>626850</v>
      </c>
      <c r="H165" s="5">
        <f t="shared" si="54"/>
        <v>632763.44000000006</v>
      </c>
      <c r="I165" s="5">
        <f t="shared" si="60"/>
        <v>5913.4400000000605</v>
      </c>
      <c r="J165" s="5">
        <f t="shared" si="61"/>
        <v>225144</v>
      </c>
      <c r="K165" s="5">
        <f t="shared" si="62"/>
        <v>69024</v>
      </c>
      <c r="L165" s="5">
        <f t="shared" si="63"/>
        <v>69024</v>
      </c>
      <c r="M165" s="5">
        <f t="shared" si="64"/>
        <v>-71524</v>
      </c>
      <c r="N165" s="5">
        <f t="shared" si="55"/>
        <v>5913.4400000000023</v>
      </c>
      <c r="O165" s="5">
        <f t="shared" si="56"/>
        <v>19810365.536280476</v>
      </c>
      <c r="P165" s="8">
        <f t="shared" si="65"/>
        <v>190.62588750050327</v>
      </c>
      <c r="Q165" s="29">
        <f t="shared" si="66"/>
        <v>-1407.6121648135331</v>
      </c>
      <c r="R165" s="29">
        <f t="shared" si="67"/>
        <v>13234.492164813539</v>
      </c>
    </row>
    <row r="166" spans="1:18" x14ac:dyDescent="0.3">
      <c r="A166">
        <f t="shared" si="57"/>
        <v>665000</v>
      </c>
      <c r="B166">
        <f t="shared" si="50"/>
        <v>655320</v>
      </c>
      <c r="C166">
        <f t="shared" si="51"/>
        <v>498000</v>
      </c>
      <c r="D166">
        <f t="shared" si="52"/>
        <v>665000</v>
      </c>
      <c r="E166">
        <f t="shared" si="53"/>
        <v>595476</v>
      </c>
      <c r="F166" s="5">
        <f t="shared" si="58"/>
        <v>607444.80000000005</v>
      </c>
      <c r="G166" s="5">
        <f t="shared" si="59"/>
        <v>631600</v>
      </c>
      <c r="H166" s="5">
        <f t="shared" si="54"/>
        <v>637585.44000000006</v>
      </c>
      <c r="I166" s="5">
        <f t="shared" si="60"/>
        <v>5985.4400000000605</v>
      </c>
      <c r="J166" s="5">
        <f t="shared" si="61"/>
        <v>226844</v>
      </c>
      <c r="K166" s="5">
        <f t="shared" si="62"/>
        <v>69524</v>
      </c>
      <c r="L166" s="5">
        <f t="shared" si="63"/>
        <v>69524</v>
      </c>
      <c r="M166" s="5">
        <f t="shared" si="64"/>
        <v>-72024</v>
      </c>
      <c r="N166" s="5">
        <f t="shared" si="55"/>
        <v>5985.4400000000023</v>
      </c>
      <c r="O166" s="5">
        <f t="shared" si="56"/>
        <v>20111519.00496573</v>
      </c>
      <c r="P166" s="8">
        <f t="shared" si="65"/>
        <v>189.57879322897224</v>
      </c>
      <c r="Q166" s="29">
        <f t="shared" si="66"/>
        <v>-1391.0489070478816</v>
      </c>
      <c r="R166" s="29">
        <f t="shared" si="67"/>
        <v>13361.928907047886</v>
      </c>
    </row>
    <row r="167" spans="1:18" x14ac:dyDescent="0.3">
      <c r="A167">
        <f t="shared" si="57"/>
        <v>670000</v>
      </c>
      <c r="B167">
        <f t="shared" si="50"/>
        <v>660270</v>
      </c>
      <c r="C167">
        <f t="shared" si="51"/>
        <v>501750</v>
      </c>
      <c r="D167">
        <f t="shared" si="52"/>
        <v>670000</v>
      </c>
      <c r="E167">
        <f t="shared" si="53"/>
        <v>599976</v>
      </c>
      <c r="F167" s="5">
        <f t="shared" si="58"/>
        <v>612034.80000000005</v>
      </c>
      <c r="G167" s="5">
        <f t="shared" si="59"/>
        <v>636350</v>
      </c>
      <c r="H167" s="5">
        <f t="shared" si="54"/>
        <v>642407.44000000006</v>
      </c>
      <c r="I167" s="5">
        <f t="shared" si="60"/>
        <v>6057.4400000000605</v>
      </c>
      <c r="J167" s="5">
        <f t="shared" si="61"/>
        <v>228544</v>
      </c>
      <c r="K167" s="5">
        <f t="shared" si="62"/>
        <v>70024</v>
      </c>
      <c r="L167" s="5">
        <f t="shared" si="63"/>
        <v>70024</v>
      </c>
      <c r="M167" s="5">
        <f t="shared" si="64"/>
        <v>-72524</v>
      </c>
      <c r="N167" s="5">
        <f t="shared" si="55"/>
        <v>6057.4400000000023</v>
      </c>
      <c r="O167" s="5">
        <f t="shared" si="56"/>
        <v>20414945.111101195</v>
      </c>
      <c r="P167" s="8">
        <f t="shared" si="65"/>
        <v>188.55836446483863</v>
      </c>
      <c r="Q167" s="29">
        <f t="shared" si="66"/>
        <v>-1374.4858009655154</v>
      </c>
      <c r="R167" s="29">
        <f t="shared" si="67"/>
        <v>13489.365800965519</v>
      </c>
    </row>
    <row r="168" spans="1:18" x14ac:dyDescent="0.3">
      <c r="A168">
        <f t="shared" si="57"/>
        <v>675000</v>
      </c>
      <c r="B168">
        <f t="shared" si="50"/>
        <v>665220</v>
      </c>
      <c r="C168">
        <f t="shared" si="51"/>
        <v>505500</v>
      </c>
      <c r="D168">
        <f t="shared" si="52"/>
        <v>675000</v>
      </c>
      <c r="E168">
        <f t="shared" si="53"/>
        <v>604476</v>
      </c>
      <c r="F168" s="5">
        <f t="shared" si="58"/>
        <v>616624.80000000005</v>
      </c>
      <c r="G168" s="5">
        <f t="shared" si="59"/>
        <v>641100</v>
      </c>
      <c r="H168" s="5">
        <f t="shared" si="54"/>
        <v>647229.44000000006</v>
      </c>
      <c r="I168" s="5">
        <f t="shared" si="60"/>
        <v>6129.4400000000605</v>
      </c>
      <c r="J168" s="5">
        <f t="shared" si="61"/>
        <v>230244</v>
      </c>
      <c r="K168" s="5">
        <f t="shared" si="62"/>
        <v>70524</v>
      </c>
      <c r="L168" s="5">
        <f t="shared" si="63"/>
        <v>70524</v>
      </c>
      <c r="M168" s="5">
        <f t="shared" si="64"/>
        <v>-73024</v>
      </c>
      <c r="N168" s="5">
        <f t="shared" si="55"/>
        <v>6129.4400000000023</v>
      </c>
      <c r="O168" s="5">
        <f t="shared" si="56"/>
        <v>20720643.854686849</v>
      </c>
      <c r="P168" s="8">
        <f t="shared" si="65"/>
        <v>187.56380093828398</v>
      </c>
      <c r="Q168" s="29">
        <f t="shared" si="66"/>
        <v>-1357.9228431972142</v>
      </c>
      <c r="R168" s="29">
        <f t="shared" si="67"/>
        <v>13616.80284319722</v>
      </c>
    </row>
    <row r="169" spans="1:18" x14ac:dyDescent="0.3">
      <c r="A169">
        <f t="shared" si="57"/>
        <v>680000</v>
      </c>
      <c r="B169">
        <f t="shared" si="50"/>
        <v>670170</v>
      </c>
      <c r="C169">
        <f t="shared" si="51"/>
        <v>509250</v>
      </c>
      <c r="D169">
        <f t="shared" si="52"/>
        <v>680000</v>
      </c>
      <c r="E169">
        <f t="shared" si="53"/>
        <v>608976</v>
      </c>
      <c r="F169" s="5">
        <f t="shared" si="58"/>
        <v>621214.80000000005</v>
      </c>
      <c r="G169" s="5">
        <f t="shared" si="59"/>
        <v>645850</v>
      </c>
      <c r="H169" s="5">
        <f t="shared" si="54"/>
        <v>652051.44000000006</v>
      </c>
      <c r="I169" s="5">
        <f t="shared" si="60"/>
        <v>6201.4400000000605</v>
      </c>
      <c r="J169" s="5">
        <f t="shared" si="61"/>
        <v>231944</v>
      </c>
      <c r="K169" s="5">
        <f t="shared" si="62"/>
        <v>71024</v>
      </c>
      <c r="L169" s="5">
        <f t="shared" si="63"/>
        <v>71024</v>
      </c>
      <c r="M169" s="5">
        <f t="shared" si="64"/>
        <v>-73524</v>
      </c>
      <c r="N169" s="5">
        <f t="shared" si="55"/>
        <v>6201.4400000000023</v>
      </c>
      <c r="O169" s="5">
        <f t="shared" si="56"/>
        <v>21028615.235722713</v>
      </c>
      <c r="P169" s="8">
        <f t="shared" si="65"/>
        <v>186.59433268260659</v>
      </c>
      <c r="Q169" s="29">
        <f t="shared" si="66"/>
        <v>-1341.360030472807</v>
      </c>
      <c r="R169" s="29">
        <f t="shared" si="67"/>
        <v>13744.240030472811</v>
      </c>
    </row>
    <row r="170" spans="1:18" x14ac:dyDescent="0.3">
      <c r="A170">
        <f t="shared" si="57"/>
        <v>685000</v>
      </c>
      <c r="B170">
        <f t="shared" si="50"/>
        <v>675120</v>
      </c>
      <c r="C170">
        <f t="shared" si="51"/>
        <v>513000</v>
      </c>
      <c r="D170">
        <f t="shared" si="52"/>
        <v>685000</v>
      </c>
      <c r="E170">
        <f t="shared" si="53"/>
        <v>613476</v>
      </c>
      <c r="F170" s="5">
        <f t="shared" si="58"/>
        <v>625804.80000000005</v>
      </c>
      <c r="G170" s="5">
        <f t="shared" si="59"/>
        <v>650600</v>
      </c>
      <c r="H170" s="5">
        <f t="shared" si="54"/>
        <v>656873.44000000006</v>
      </c>
      <c r="I170" s="5">
        <f t="shared" si="60"/>
        <v>6273.4400000000605</v>
      </c>
      <c r="J170" s="5">
        <f t="shared" si="61"/>
        <v>233644</v>
      </c>
      <c r="K170" s="5">
        <f t="shared" si="62"/>
        <v>71524</v>
      </c>
      <c r="L170" s="5">
        <f t="shared" si="63"/>
        <v>71524</v>
      </c>
      <c r="M170" s="5">
        <f t="shared" si="64"/>
        <v>-74024</v>
      </c>
      <c r="N170" s="5">
        <f t="shared" si="55"/>
        <v>6273.4400000000023</v>
      </c>
      <c r="O170" s="5">
        <f t="shared" si="56"/>
        <v>21338859.254208758</v>
      </c>
      <c r="P170" s="8">
        <f t="shared" si="65"/>
        <v>185.64921866589418</v>
      </c>
      <c r="Q170" s="29">
        <f t="shared" si="66"/>
        <v>-1324.7973596175416</v>
      </c>
      <c r="R170" s="29">
        <f t="shared" si="67"/>
        <v>13871.677359617546</v>
      </c>
    </row>
    <row r="171" spans="1:18" x14ac:dyDescent="0.3">
      <c r="A171">
        <f t="shared" si="57"/>
        <v>690000</v>
      </c>
      <c r="B171">
        <f t="shared" si="50"/>
        <v>680070</v>
      </c>
      <c r="C171">
        <f t="shared" si="51"/>
        <v>516750</v>
      </c>
      <c r="D171">
        <f t="shared" si="52"/>
        <v>690000</v>
      </c>
      <c r="E171">
        <f t="shared" si="53"/>
        <v>617976</v>
      </c>
      <c r="F171" s="5">
        <f t="shared" si="58"/>
        <v>630394.80000000005</v>
      </c>
      <c r="G171" s="5">
        <f t="shared" si="59"/>
        <v>655350</v>
      </c>
      <c r="H171" s="5">
        <f t="shared" si="54"/>
        <v>661695.44000000006</v>
      </c>
      <c r="I171" s="5">
        <f t="shared" si="60"/>
        <v>6345.4400000000605</v>
      </c>
      <c r="J171" s="5">
        <f t="shared" si="61"/>
        <v>235344</v>
      </c>
      <c r="K171" s="5">
        <f t="shared" si="62"/>
        <v>72024</v>
      </c>
      <c r="L171" s="5">
        <f t="shared" si="63"/>
        <v>72024</v>
      </c>
      <c r="M171" s="5">
        <f t="shared" si="64"/>
        <v>-74524</v>
      </c>
      <c r="N171" s="5">
        <f t="shared" si="55"/>
        <v>6345.4400000000023</v>
      </c>
      <c r="O171" s="5">
        <f t="shared" si="56"/>
        <v>21651375.910145015</v>
      </c>
      <c r="P171" s="8">
        <f t="shared" si="65"/>
        <v>184.72774549379164</v>
      </c>
      <c r="Q171" s="29">
        <f t="shared" si="66"/>
        <v>-1308.234827548652</v>
      </c>
      <c r="R171" s="29">
        <f t="shared" si="67"/>
        <v>13999.114827548656</v>
      </c>
    </row>
    <row r="172" spans="1:18" x14ac:dyDescent="0.3">
      <c r="A172">
        <f t="shared" si="57"/>
        <v>695000</v>
      </c>
      <c r="B172">
        <f t="shared" si="50"/>
        <v>685020</v>
      </c>
      <c r="C172">
        <f t="shared" si="51"/>
        <v>520500</v>
      </c>
      <c r="D172">
        <f t="shared" si="52"/>
        <v>695000</v>
      </c>
      <c r="E172">
        <f t="shared" si="53"/>
        <v>622476</v>
      </c>
      <c r="F172" s="5">
        <f t="shared" si="58"/>
        <v>634984.80000000005</v>
      </c>
      <c r="G172" s="5">
        <f t="shared" si="59"/>
        <v>660100</v>
      </c>
      <c r="H172" s="5">
        <f t="shared" si="54"/>
        <v>666517.44000000006</v>
      </c>
      <c r="I172" s="5">
        <f t="shared" si="60"/>
        <v>6417.4400000000605</v>
      </c>
      <c r="J172" s="5">
        <f t="shared" si="61"/>
        <v>237044</v>
      </c>
      <c r="K172" s="5">
        <f t="shared" si="62"/>
        <v>72524</v>
      </c>
      <c r="L172" s="5">
        <f t="shared" si="63"/>
        <v>72524</v>
      </c>
      <c r="M172" s="5">
        <f t="shared" si="64"/>
        <v>-75024</v>
      </c>
      <c r="N172" s="5">
        <f t="shared" si="55"/>
        <v>6417.4400000000023</v>
      </c>
      <c r="O172" s="5">
        <f t="shared" si="56"/>
        <v>21966165.203531474</v>
      </c>
      <c r="P172" s="8">
        <f t="shared" si="65"/>
        <v>183.82922617921736</v>
      </c>
      <c r="Q172" s="29">
        <f t="shared" si="66"/>
        <v>-1291.6724312720289</v>
      </c>
      <c r="R172" s="29">
        <f t="shared" si="67"/>
        <v>14126.552431272034</v>
      </c>
    </row>
    <row r="173" spans="1:18" x14ac:dyDescent="0.3">
      <c r="A173">
        <f t="shared" si="57"/>
        <v>700000</v>
      </c>
      <c r="B173">
        <f t="shared" si="50"/>
        <v>689970</v>
      </c>
      <c r="C173">
        <f t="shared" si="51"/>
        <v>524250</v>
      </c>
      <c r="D173">
        <f t="shared" si="52"/>
        <v>700000</v>
      </c>
      <c r="E173">
        <f t="shared" si="53"/>
        <v>626976</v>
      </c>
      <c r="F173" s="5">
        <f t="shared" si="58"/>
        <v>639574.80000000005</v>
      </c>
      <c r="G173" s="5">
        <f t="shared" si="59"/>
        <v>664850</v>
      </c>
      <c r="H173" s="5">
        <f t="shared" si="54"/>
        <v>671339.44000000006</v>
      </c>
      <c r="I173" s="5">
        <f t="shared" si="60"/>
        <v>6489.4400000000605</v>
      </c>
      <c r="J173" s="5">
        <f t="shared" si="61"/>
        <v>238744</v>
      </c>
      <c r="K173" s="5">
        <f t="shared" si="62"/>
        <v>73024</v>
      </c>
      <c r="L173" s="5">
        <f t="shared" si="63"/>
        <v>73024</v>
      </c>
      <c r="M173" s="5">
        <f t="shared" si="64"/>
        <v>-75524</v>
      </c>
      <c r="N173" s="5">
        <f t="shared" si="55"/>
        <v>6489.4400000000023</v>
      </c>
      <c r="O173" s="5">
        <f t="shared" si="56"/>
        <v>22283227.134368122</v>
      </c>
      <c r="P173" s="8">
        <f t="shared" si="65"/>
        <v>182.95299897514462</v>
      </c>
      <c r="Q173" s="29">
        <f t="shared" si="66"/>
        <v>-1275.1101678790683</v>
      </c>
      <c r="R173" s="29">
        <f t="shared" si="67"/>
        <v>14253.990167879074</v>
      </c>
    </row>
    <row r="174" spans="1:18" x14ac:dyDescent="0.3">
      <c r="A174">
        <f t="shared" si="57"/>
        <v>705000</v>
      </c>
      <c r="B174">
        <f t="shared" si="50"/>
        <v>694920</v>
      </c>
      <c r="C174">
        <f t="shared" si="51"/>
        <v>528000</v>
      </c>
      <c r="D174">
        <f t="shared" si="52"/>
        <v>705000</v>
      </c>
      <c r="E174">
        <f t="shared" si="53"/>
        <v>631476</v>
      </c>
      <c r="F174" s="5">
        <f t="shared" si="58"/>
        <v>644164.80000000005</v>
      </c>
      <c r="G174" s="5">
        <f t="shared" si="59"/>
        <v>669600</v>
      </c>
      <c r="H174" s="5">
        <f t="shared" si="54"/>
        <v>676161.44000000006</v>
      </c>
      <c r="I174" s="5">
        <f t="shared" si="60"/>
        <v>6561.4400000000605</v>
      </c>
      <c r="J174" s="5">
        <f t="shared" si="61"/>
        <v>240444</v>
      </c>
      <c r="K174" s="5">
        <f t="shared" si="62"/>
        <v>73524</v>
      </c>
      <c r="L174" s="5">
        <f t="shared" si="63"/>
        <v>73524</v>
      </c>
      <c r="M174" s="5">
        <f t="shared" si="64"/>
        <v>-76024</v>
      </c>
      <c r="N174" s="5">
        <f t="shared" si="55"/>
        <v>6561.4400000000023</v>
      </c>
      <c r="O174" s="5">
        <f t="shared" si="56"/>
        <v>22602561.70265498</v>
      </c>
      <c r="P174" s="8">
        <f t="shared" si="65"/>
        <v>182.0984262668261</v>
      </c>
      <c r="Q174" s="29">
        <f t="shared" si="66"/>
        <v>-1258.5480345436436</v>
      </c>
      <c r="R174" s="29">
        <f t="shared" si="67"/>
        <v>14381.428034543649</v>
      </c>
    </row>
    <row r="175" spans="1:18" x14ac:dyDescent="0.3">
      <c r="A175">
        <f t="shared" si="57"/>
        <v>710000</v>
      </c>
      <c r="B175">
        <f t="shared" si="50"/>
        <v>699870</v>
      </c>
      <c r="C175">
        <f t="shared" si="51"/>
        <v>531750</v>
      </c>
      <c r="D175">
        <f t="shared" si="52"/>
        <v>710000</v>
      </c>
      <c r="E175">
        <f t="shared" si="53"/>
        <v>635976</v>
      </c>
      <c r="F175" s="5">
        <f t="shared" si="58"/>
        <v>648754.80000000005</v>
      </c>
      <c r="G175" s="5">
        <f t="shared" si="59"/>
        <v>674350</v>
      </c>
      <c r="H175" s="5">
        <f t="shared" si="54"/>
        <v>680983.44000000006</v>
      </c>
      <c r="I175" s="5">
        <f t="shared" si="60"/>
        <v>6633.4400000000605</v>
      </c>
      <c r="J175" s="5">
        <f t="shared" si="61"/>
        <v>242144</v>
      </c>
      <c r="K175" s="5">
        <f t="shared" si="62"/>
        <v>74024</v>
      </c>
      <c r="L175" s="5">
        <f t="shared" si="63"/>
        <v>74024</v>
      </c>
      <c r="M175" s="5">
        <f t="shared" si="64"/>
        <v>-76524</v>
      </c>
      <c r="N175" s="5">
        <f t="shared" si="55"/>
        <v>6633.4400000000023</v>
      </c>
      <c r="O175" s="5">
        <f t="shared" si="56"/>
        <v>22924168.908392027</v>
      </c>
      <c r="P175" s="8">
        <f t="shared" si="65"/>
        <v>181.26489352004717</v>
      </c>
      <c r="Q175" s="29">
        <f t="shared" si="66"/>
        <v>-1241.9860285191908</v>
      </c>
      <c r="R175" s="29">
        <f t="shared" si="67"/>
        <v>14508.866028519195</v>
      </c>
    </row>
    <row r="176" spans="1:18" x14ac:dyDescent="0.3">
      <c r="A176">
        <f t="shared" si="57"/>
        <v>715000</v>
      </c>
      <c r="B176">
        <f t="shared" si="50"/>
        <v>704820</v>
      </c>
      <c r="C176">
        <f t="shared" si="51"/>
        <v>535500</v>
      </c>
      <c r="D176">
        <f t="shared" si="52"/>
        <v>715000</v>
      </c>
      <c r="E176">
        <f t="shared" si="53"/>
        <v>640476</v>
      </c>
      <c r="F176" s="5">
        <f t="shared" si="58"/>
        <v>653344.80000000005</v>
      </c>
      <c r="G176" s="5">
        <f t="shared" si="59"/>
        <v>679100</v>
      </c>
      <c r="H176" s="5">
        <f t="shared" si="54"/>
        <v>685805.44000000006</v>
      </c>
      <c r="I176" s="5">
        <f t="shared" si="60"/>
        <v>6705.4400000000605</v>
      </c>
      <c r="J176" s="5">
        <f t="shared" si="61"/>
        <v>243844</v>
      </c>
      <c r="K176" s="5">
        <f t="shared" si="62"/>
        <v>74524</v>
      </c>
      <c r="L176" s="5">
        <f t="shared" si="63"/>
        <v>74524</v>
      </c>
      <c r="M176" s="5">
        <f t="shared" si="64"/>
        <v>-77024</v>
      </c>
      <c r="N176" s="5">
        <f t="shared" si="55"/>
        <v>6705.4400000000023</v>
      </c>
      <c r="O176" s="5">
        <f t="shared" si="56"/>
        <v>23248048.751579277</v>
      </c>
      <c r="P176" s="8">
        <f t="shared" si="65"/>
        <v>180.4518082822392</v>
      </c>
      <c r="Q176" s="29">
        <f t="shared" si="66"/>
        <v>-1225.4241471359392</v>
      </c>
      <c r="R176" s="29">
        <f t="shared" si="67"/>
        <v>14636.304147135943</v>
      </c>
    </row>
    <row r="177" spans="1:18" x14ac:dyDescent="0.3">
      <c r="A177">
        <f t="shared" si="57"/>
        <v>720000</v>
      </c>
      <c r="B177">
        <f t="shared" si="50"/>
        <v>709770</v>
      </c>
      <c r="C177">
        <f t="shared" si="51"/>
        <v>539250</v>
      </c>
      <c r="D177">
        <f t="shared" si="52"/>
        <v>720000</v>
      </c>
      <c r="E177">
        <f t="shared" si="53"/>
        <v>644976</v>
      </c>
      <c r="F177" s="5">
        <f t="shared" si="58"/>
        <v>657934.80000000005</v>
      </c>
      <c r="G177" s="5">
        <f t="shared" si="59"/>
        <v>683850</v>
      </c>
      <c r="H177" s="5">
        <f t="shared" si="54"/>
        <v>690627.44000000006</v>
      </c>
      <c r="I177" s="5">
        <f t="shared" si="60"/>
        <v>6777.4400000000605</v>
      </c>
      <c r="J177" s="5">
        <f t="shared" si="61"/>
        <v>245544</v>
      </c>
      <c r="K177" s="5">
        <f t="shared" si="62"/>
        <v>75024</v>
      </c>
      <c r="L177" s="5">
        <f t="shared" si="63"/>
        <v>75024</v>
      </c>
      <c r="M177" s="5">
        <f t="shared" si="64"/>
        <v>-77524</v>
      </c>
      <c r="N177" s="5">
        <f t="shared" si="55"/>
        <v>6777.4400000000023</v>
      </c>
      <c r="O177" s="5">
        <f t="shared" si="56"/>
        <v>23574201.232216731</v>
      </c>
      <c r="P177" s="8">
        <f t="shared" si="65"/>
        <v>179.65859923344669</v>
      </c>
      <c r="Q177" s="29">
        <f t="shared" si="66"/>
        <v>-1208.8623877982427</v>
      </c>
      <c r="R177" s="29">
        <f t="shared" si="67"/>
        <v>14763.742387798247</v>
      </c>
    </row>
    <row r="178" spans="1:18" x14ac:dyDescent="0.3">
      <c r="A178">
        <f t="shared" si="57"/>
        <v>725000</v>
      </c>
      <c r="B178">
        <f t="shared" si="50"/>
        <v>714720</v>
      </c>
      <c r="C178">
        <f t="shared" si="51"/>
        <v>543000</v>
      </c>
      <c r="D178">
        <f t="shared" si="52"/>
        <v>725000</v>
      </c>
      <c r="E178">
        <f t="shared" si="53"/>
        <v>649476</v>
      </c>
      <c r="F178" s="5">
        <f t="shared" si="58"/>
        <v>662524.80000000005</v>
      </c>
      <c r="G178" s="5">
        <f t="shared" si="59"/>
        <v>688600</v>
      </c>
      <c r="H178" s="5">
        <f t="shared" si="54"/>
        <v>695449.44000000006</v>
      </c>
      <c r="I178" s="5">
        <f t="shared" si="60"/>
        <v>6849.4400000000605</v>
      </c>
      <c r="J178" s="5">
        <f t="shared" si="61"/>
        <v>247244</v>
      </c>
      <c r="K178" s="5">
        <f t="shared" si="62"/>
        <v>75524</v>
      </c>
      <c r="L178" s="5">
        <f t="shared" si="63"/>
        <v>75524</v>
      </c>
      <c r="M178" s="5">
        <f t="shared" si="64"/>
        <v>-78024</v>
      </c>
      <c r="N178" s="5">
        <f t="shared" si="55"/>
        <v>6849.4400000000023</v>
      </c>
      <c r="O178" s="5">
        <f t="shared" si="56"/>
        <v>23902626.350304373</v>
      </c>
      <c r="P178" s="8">
        <f t="shared" si="65"/>
        <v>178.88471528436708</v>
      </c>
      <c r="Q178" s="29">
        <f t="shared" si="66"/>
        <v>-1192.3007479820208</v>
      </c>
      <c r="R178" s="29">
        <f t="shared" si="67"/>
        <v>14891.180747982025</v>
      </c>
    </row>
    <row r="179" spans="1:18" x14ac:dyDescent="0.3">
      <c r="A179">
        <f t="shared" si="57"/>
        <v>730000</v>
      </c>
      <c r="B179">
        <f t="shared" si="50"/>
        <v>719670</v>
      </c>
      <c r="C179">
        <f t="shared" si="51"/>
        <v>546750</v>
      </c>
      <c r="D179">
        <f t="shared" si="52"/>
        <v>730000</v>
      </c>
      <c r="E179">
        <f t="shared" si="53"/>
        <v>653976</v>
      </c>
      <c r="F179" s="5">
        <f t="shared" si="58"/>
        <v>667114.80000000005</v>
      </c>
      <c r="G179" s="5">
        <f t="shared" si="59"/>
        <v>693350</v>
      </c>
      <c r="H179" s="5">
        <f t="shared" si="54"/>
        <v>700271.44000000006</v>
      </c>
      <c r="I179" s="5">
        <f t="shared" si="60"/>
        <v>6921.4400000000605</v>
      </c>
      <c r="J179" s="5">
        <f t="shared" si="61"/>
        <v>248944</v>
      </c>
      <c r="K179" s="5">
        <f t="shared" si="62"/>
        <v>76024</v>
      </c>
      <c r="L179" s="5">
        <f t="shared" si="63"/>
        <v>76024</v>
      </c>
      <c r="M179" s="5">
        <f t="shared" si="64"/>
        <v>-78524</v>
      </c>
      <c r="N179" s="5">
        <f t="shared" si="55"/>
        <v>6921.4400000000023</v>
      </c>
      <c r="O179" s="5">
        <f t="shared" si="56"/>
        <v>24233324.105842229</v>
      </c>
      <c r="P179" s="8">
        <f t="shared" si="65"/>
        <v>178.12962471882133</v>
      </c>
      <c r="Q179" s="29">
        <f t="shared" si="66"/>
        <v>-1175.7392252323234</v>
      </c>
      <c r="R179" s="29">
        <f t="shared" si="67"/>
        <v>15018.619225232327</v>
      </c>
    </row>
    <row r="180" spans="1:18" x14ac:dyDescent="0.3">
      <c r="A180">
        <f t="shared" si="57"/>
        <v>735000</v>
      </c>
      <c r="B180">
        <f t="shared" si="50"/>
        <v>724620</v>
      </c>
      <c r="C180">
        <f t="shared" si="51"/>
        <v>550500</v>
      </c>
      <c r="D180">
        <f t="shared" si="52"/>
        <v>735000</v>
      </c>
      <c r="E180">
        <f t="shared" si="53"/>
        <v>658476</v>
      </c>
      <c r="F180" s="5">
        <f t="shared" si="58"/>
        <v>671704.8</v>
      </c>
      <c r="G180" s="5">
        <f t="shared" si="59"/>
        <v>698100</v>
      </c>
      <c r="H180" s="5">
        <f t="shared" si="54"/>
        <v>705093.44000000006</v>
      </c>
      <c r="I180" s="5">
        <f t="shared" si="60"/>
        <v>6993.4400000000605</v>
      </c>
      <c r="J180" s="5">
        <f t="shared" si="61"/>
        <v>250644</v>
      </c>
      <c r="K180" s="5">
        <f t="shared" si="62"/>
        <v>76524</v>
      </c>
      <c r="L180" s="5">
        <f t="shared" si="63"/>
        <v>76524</v>
      </c>
      <c r="M180" s="5">
        <f t="shared" si="64"/>
        <v>-79024</v>
      </c>
      <c r="N180" s="5">
        <f t="shared" si="55"/>
        <v>6993.4400000000023</v>
      </c>
      <c r="O180" s="5">
        <f t="shared" si="56"/>
        <v>24566294.498830274</v>
      </c>
      <c r="P180" s="8">
        <f t="shared" si="65"/>
        <v>177.39281437819966</v>
      </c>
      <c r="Q180" s="29">
        <f t="shared" si="66"/>
        <v>-1159.1778171609576</v>
      </c>
      <c r="R180" s="29">
        <f t="shared" si="67"/>
        <v>15146.057817160963</v>
      </c>
    </row>
    <row r="181" spans="1:18" x14ac:dyDescent="0.3">
      <c r="A181">
        <f t="shared" si="57"/>
        <v>740000</v>
      </c>
      <c r="B181">
        <f t="shared" si="50"/>
        <v>729570</v>
      </c>
      <c r="C181">
        <f t="shared" si="51"/>
        <v>554250</v>
      </c>
      <c r="D181">
        <f t="shared" si="52"/>
        <v>740000</v>
      </c>
      <c r="E181">
        <f t="shared" si="53"/>
        <v>662976</v>
      </c>
      <c r="F181" s="5">
        <f t="shared" si="58"/>
        <v>676294.8</v>
      </c>
      <c r="G181" s="5">
        <f t="shared" si="59"/>
        <v>702850</v>
      </c>
      <c r="H181" s="5">
        <f t="shared" si="54"/>
        <v>709915.44000000006</v>
      </c>
      <c r="I181" s="5">
        <f t="shared" si="60"/>
        <v>7065.4400000000605</v>
      </c>
      <c r="J181" s="5">
        <f t="shared" si="61"/>
        <v>252344</v>
      </c>
      <c r="K181" s="5">
        <f t="shared" si="62"/>
        <v>77024</v>
      </c>
      <c r="L181" s="5">
        <f t="shared" si="63"/>
        <v>77024</v>
      </c>
      <c r="M181" s="5">
        <f t="shared" si="64"/>
        <v>-79524</v>
      </c>
      <c r="N181" s="5">
        <f t="shared" si="55"/>
        <v>7065.4400000000023</v>
      </c>
      <c r="O181" s="5">
        <f t="shared" si="56"/>
        <v>24901537.529268518</v>
      </c>
      <c r="P181" s="8">
        <f t="shared" si="65"/>
        <v>176.67378888556721</v>
      </c>
      <c r="Q181" s="29">
        <f t="shared" si="66"/>
        <v>-1142.6165214442572</v>
      </c>
      <c r="R181" s="29">
        <f t="shared" si="67"/>
        <v>15273.496521444262</v>
      </c>
    </row>
    <row r="182" spans="1:18" x14ac:dyDescent="0.3">
      <c r="A182">
        <f t="shared" si="57"/>
        <v>745000</v>
      </c>
      <c r="B182">
        <f t="shared" si="50"/>
        <v>734520</v>
      </c>
      <c r="C182">
        <f t="shared" si="51"/>
        <v>558000</v>
      </c>
      <c r="D182">
        <f t="shared" si="52"/>
        <v>745000</v>
      </c>
      <c r="E182">
        <f t="shared" si="53"/>
        <v>667476</v>
      </c>
      <c r="F182" s="5">
        <f t="shared" si="58"/>
        <v>680884.8</v>
      </c>
      <c r="G182" s="5">
        <f t="shared" si="59"/>
        <v>707600</v>
      </c>
      <c r="H182" s="5">
        <f t="shared" si="54"/>
        <v>714737.44000000006</v>
      </c>
      <c r="I182" s="5">
        <f t="shared" si="60"/>
        <v>7137.4400000000605</v>
      </c>
      <c r="J182" s="5">
        <f t="shared" si="61"/>
        <v>254044</v>
      </c>
      <c r="K182" s="5">
        <f t="shared" si="62"/>
        <v>77524</v>
      </c>
      <c r="L182" s="5">
        <f t="shared" si="63"/>
        <v>77524</v>
      </c>
      <c r="M182" s="5">
        <f t="shared" si="64"/>
        <v>-80024</v>
      </c>
      <c r="N182" s="5">
        <f t="shared" si="55"/>
        <v>7137.4400000000023</v>
      </c>
      <c r="O182" s="5">
        <f t="shared" si="56"/>
        <v>25239053.197156973</v>
      </c>
      <c r="P182" s="8">
        <f t="shared" si="65"/>
        <v>175.97206990725476</v>
      </c>
      <c r="Q182" s="29">
        <f t="shared" si="66"/>
        <v>-1126.0553358209054</v>
      </c>
      <c r="R182" s="29">
        <f t="shared" si="67"/>
        <v>15400.93533582091</v>
      </c>
    </row>
    <row r="183" spans="1:18" x14ac:dyDescent="0.3">
      <c r="A183">
        <f t="shared" si="57"/>
        <v>750000</v>
      </c>
      <c r="B183">
        <f t="shared" si="50"/>
        <v>739470</v>
      </c>
      <c r="C183">
        <f t="shared" si="51"/>
        <v>561750</v>
      </c>
      <c r="D183">
        <f t="shared" si="52"/>
        <v>750000</v>
      </c>
      <c r="E183">
        <f t="shared" si="53"/>
        <v>671976</v>
      </c>
      <c r="F183" s="5">
        <f t="shared" si="58"/>
        <v>685474.8</v>
      </c>
      <c r="G183" s="5">
        <f t="shared" si="59"/>
        <v>712350</v>
      </c>
      <c r="H183" s="5">
        <f t="shared" si="54"/>
        <v>719559.44000000006</v>
      </c>
      <c r="I183" s="5">
        <f t="shared" si="60"/>
        <v>7209.4400000000605</v>
      </c>
      <c r="J183" s="5">
        <f t="shared" si="61"/>
        <v>255744</v>
      </c>
      <c r="K183" s="5">
        <f t="shared" si="62"/>
        <v>78024</v>
      </c>
      <c r="L183" s="5">
        <f t="shared" si="63"/>
        <v>78024</v>
      </c>
      <c r="M183" s="5">
        <f t="shared" si="64"/>
        <v>-80524</v>
      </c>
      <c r="N183" s="5">
        <f t="shared" si="55"/>
        <v>7209.4400000000023</v>
      </c>
      <c r="O183" s="5">
        <f t="shared" si="56"/>
        <v>25578841.50249562</v>
      </c>
      <c r="P183" s="8">
        <f t="shared" si="65"/>
        <v>175.28719544989212</v>
      </c>
      <c r="Q183" s="29">
        <f t="shared" si="66"/>
        <v>-1109.4942580898551</v>
      </c>
      <c r="R183" s="29">
        <f t="shared" si="67"/>
        <v>15528.37425808986</v>
      </c>
    </row>
    <row r="184" spans="1:18" x14ac:dyDescent="0.3">
      <c r="A184">
        <f t="shared" si="57"/>
        <v>755000</v>
      </c>
      <c r="B184">
        <f t="shared" si="50"/>
        <v>744420</v>
      </c>
      <c r="C184">
        <f t="shared" si="51"/>
        <v>565500</v>
      </c>
      <c r="D184">
        <f t="shared" si="52"/>
        <v>755000</v>
      </c>
      <c r="E184">
        <f t="shared" si="53"/>
        <v>676476</v>
      </c>
      <c r="F184" s="5">
        <f t="shared" si="58"/>
        <v>690064.8</v>
      </c>
      <c r="G184" s="5">
        <f t="shared" si="59"/>
        <v>717100</v>
      </c>
      <c r="H184" s="5">
        <f t="shared" si="54"/>
        <v>724381.44000000006</v>
      </c>
      <c r="I184" s="5">
        <f t="shared" si="60"/>
        <v>7281.4400000000605</v>
      </c>
      <c r="J184" s="5">
        <f t="shared" si="61"/>
        <v>257444</v>
      </c>
      <c r="K184" s="5">
        <f t="shared" si="62"/>
        <v>78524</v>
      </c>
      <c r="L184" s="5">
        <f t="shared" si="63"/>
        <v>78524</v>
      </c>
      <c r="M184" s="5">
        <f t="shared" si="64"/>
        <v>-81024</v>
      </c>
      <c r="N184" s="5">
        <f t="shared" si="55"/>
        <v>7281.4400000000023</v>
      </c>
      <c r="O184" s="5">
        <f t="shared" si="56"/>
        <v>25920902.445284463</v>
      </c>
      <c r="P184" s="8">
        <f t="shared" si="65"/>
        <v>174.61871919097337</v>
      </c>
      <c r="Q184" s="29">
        <f t="shared" si="66"/>
        <v>-1092.933286108344</v>
      </c>
      <c r="R184" s="29">
        <f t="shared" si="67"/>
        <v>15655.813286108349</v>
      </c>
    </row>
    <row r="185" spans="1:18" x14ac:dyDescent="0.3">
      <c r="A185">
        <f t="shared" si="57"/>
        <v>760000</v>
      </c>
      <c r="B185">
        <f t="shared" si="50"/>
        <v>749370</v>
      </c>
      <c r="C185">
        <f t="shared" si="51"/>
        <v>569250</v>
      </c>
      <c r="D185">
        <f t="shared" si="52"/>
        <v>760000</v>
      </c>
      <c r="E185">
        <f t="shared" si="53"/>
        <v>680976</v>
      </c>
      <c r="F185" s="5">
        <f t="shared" si="58"/>
        <v>694654.8</v>
      </c>
      <c r="G185" s="5">
        <f t="shared" si="59"/>
        <v>721850</v>
      </c>
      <c r="H185" s="5">
        <f t="shared" si="54"/>
        <v>729203.44000000006</v>
      </c>
      <c r="I185" s="5">
        <f t="shared" si="60"/>
        <v>7353.4400000000605</v>
      </c>
      <c r="J185" s="5">
        <f t="shared" si="61"/>
        <v>259144</v>
      </c>
      <c r="K185" s="5">
        <f t="shared" si="62"/>
        <v>79024</v>
      </c>
      <c r="L185" s="5">
        <f t="shared" si="63"/>
        <v>79024</v>
      </c>
      <c r="M185" s="5">
        <f t="shared" si="64"/>
        <v>-81524</v>
      </c>
      <c r="N185" s="5">
        <f t="shared" si="55"/>
        <v>7353.4400000000023</v>
      </c>
      <c r="O185" s="5">
        <f t="shared" si="56"/>
        <v>26265236.025523506</v>
      </c>
      <c r="P185" s="8">
        <f t="shared" si="65"/>
        <v>173.96620984114418</v>
      </c>
      <c r="Q185" s="29">
        <f t="shared" si="66"/>
        <v>-1076.372417789973</v>
      </c>
      <c r="R185" s="29">
        <f t="shared" si="67"/>
        <v>15783.252417789978</v>
      </c>
    </row>
    <row r="186" spans="1:18" x14ac:dyDescent="0.3">
      <c r="A186">
        <f t="shared" si="57"/>
        <v>765000</v>
      </c>
      <c r="B186">
        <f t="shared" si="50"/>
        <v>754320</v>
      </c>
      <c r="C186">
        <f t="shared" si="51"/>
        <v>573000</v>
      </c>
      <c r="D186">
        <f t="shared" si="52"/>
        <v>765000</v>
      </c>
      <c r="E186">
        <f t="shared" si="53"/>
        <v>685476</v>
      </c>
      <c r="F186" s="5">
        <f t="shared" si="58"/>
        <v>699244.8</v>
      </c>
      <c r="G186" s="5">
        <f t="shared" si="59"/>
        <v>726600</v>
      </c>
      <c r="H186" s="5">
        <f t="shared" si="54"/>
        <v>734025.44000000006</v>
      </c>
      <c r="I186" s="5">
        <f t="shared" si="60"/>
        <v>7425.4400000000605</v>
      </c>
      <c r="J186" s="5">
        <f t="shared" si="61"/>
        <v>260844</v>
      </c>
      <c r="K186" s="5">
        <f t="shared" si="62"/>
        <v>79524</v>
      </c>
      <c r="L186" s="5">
        <f t="shared" si="63"/>
        <v>79524</v>
      </c>
      <c r="M186" s="5">
        <f t="shared" si="64"/>
        <v>-82024</v>
      </c>
      <c r="N186" s="5">
        <f t="shared" si="55"/>
        <v>7425.4400000000023</v>
      </c>
      <c r="O186" s="5">
        <f t="shared" si="56"/>
        <v>26611842.243212748</v>
      </c>
      <c r="P186" s="8">
        <f t="shared" si="65"/>
        <v>173.32925053651354</v>
      </c>
      <c r="Q186" s="29">
        <f t="shared" si="66"/>
        <v>-1059.8116511028675</v>
      </c>
      <c r="R186" s="29">
        <f t="shared" si="67"/>
        <v>15910.691651102872</v>
      </c>
    </row>
    <row r="187" spans="1:18" x14ac:dyDescent="0.3">
      <c r="A187">
        <f t="shared" si="57"/>
        <v>770000</v>
      </c>
      <c r="B187">
        <f t="shared" si="50"/>
        <v>759270</v>
      </c>
      <c r="C187">
        <f t="shared" si="51"/>
        <v>576750</v>
      </c>
      <c r="D187">
        <f t="shared" si="52"/>
        <v>770000</v>
      </c>
      <c r="E187">
        <f t="shared" si="53"/>
        <v>689976</v>
      </c>
      <c r="F187" s="5">
        <f t="shared" si="58"/>
        <v>703834.8</v>
      </c>
      <c r="G187" s="5">
        <f t="shared" si="59"/>
        <v>731350</v>
      </c>
      <c r="H187" s="5">
        <f t="shared" si="54"/>
        <v>738847.44000000006</v>
      </c>
      <c r="I187" s="5">
        <f t="shared" si="60"/>
        <v>7497.4400000000605</v>
      </c>
      <c r="J187" s="5">
        <f t="shared" si="61"/>
        <v>262544</v>
      </c>
      <c r="K187" s="5">
        <f t="shared" si="62"/>
        <v>80024</v>
      </c>
      <c r="L187" s="5">
        <f t="shared" si="63"/>
        <v>80024</v>
      </c>
      <c r="M187" s="5">
        <f t="shared" si="64"/>
        <v>-82524</v>
      </c>
      <c r="N187" s="5">
        <f t="shared" si="55"/>
        <v>7497.4400000000023</v>
      </c>
      <c r="O187" s="5">
        <f t="shared" si="56"/>
        <v>26960721.09835219</v>
      </c>
      <c r="P187" s="8">
        <f t="shared" si="65"/>
        <v>172.70743825940394</v>
      </c>
      <c r="Q187" s="29">
        <f t="shared" si="66"/>
        <v>-1043.2509840679013</v>
      </c>
      <c r="R187" s="29">
        <f t="shared" si="67"/>
        <v>16038.130984067906</v>
      </c>
    </row>
    <row r="188" spans="1:18" x14ac:dyDescent="0.3">
      <c r="A188">
        <f t="shared" si="57"/>
        <v>775000</v>
      </c>
      <c r="B188">
        <f t="shared" si="50"/>
        <v>764220</v>
      </c>
      <c r="C188">
        <f t="shared" si="51"/>
        <v>580500</v>
      </c>
      <c r="D188">
        <f t="shared" si="52"/>
        <v>775000</v>
      </c>
      <c r="E188">
        <f t="shared" si="53"/>
        <v>694476</v>
      </c>
      <c r="F188" s="5">
        <f t="shared" si="58"/>
        <v>708424.8</v>
      </c>
      <c r="G188" s="5">
        <f t="shared" si="59"/>
        <v>736100</v>
      </c>
      <c r="H188" s="5">
        <f t="shared" si="54"/>
        <v>743669.44000000006</v>
      </c>
      <c r="I188" s="5">
        <f t="shared" si="60"/>
        <v>7569.4400000000605</v>
      </c>
      <c r="J188" s="5">
        <f t="shared" si="61"/>
        <v>264244</v>
      </c>
      <c r="K188" s="5">
        <f t="shared" si="62"/>
        <v>80524</v>
      </c>
      <c r="L188" s="5">
        <f t="shared" si="63"/>
        <v>80524</v>
      </c>
      <c r="M188" s="5">
        <f t="shared" si="64"/>
        <v>-83024</v>
      </c>
      <c r="N188" s="5">
        <f t="shared" si="55"/>
        <v>7569.4400000000023</v>
      </c>
      <c r="O188" s="5">
        <f t="shared" si="56"/>
        <v>27311872.590941824</v>
      </c>
      <c r="P188" s="8">
        <f t="shared" si="65"/>
        <v>172.10038328602707</v>
      </c>
      <c r="Q188" s="29">
        <f t="shared" si="66"/>
        <v>-1026.6904147570058</v>
      </c>
      <c r="R188" s="29">
        <f t="shared" si="67"/>
        <v>16165.57041475701</v>
      </c>
    </row>
    <row r="189" spans="1:18" x14ac:dyDescent="0.3">
      <c r="A189">
        <f t="shared" si="57"/>
        <v>780000</v>
      </c>
      <c r="B189">
        <f t="shared" si="50"/>
        <v>769170</v>
      </c>
      <c r="C189">
        <f t="shared" si="51"/>
        <v>584250</v>
      </c>
      <c r="D189">
        <f t="shared" si="52"/>
        <v>780000</v>
      </c>
      <c r="E189">
        <f t="shared" si="53"/>
        <v>698976</v>
      </c>
      <c r="F189" s="5">
        <f t="shared" si="58"/>
        <v>713014.8</v>
      </c>
      <c r="G189" s="5">
        <f t="shared" si="59"/>
        <v>740850</v>
      </c>
      <c r="H189" s="5">
        <f t="shared" si="54"/>
        <v>748491.44000000006</v>
      </c>
      <c r="I189" s="5">
        <f t="shared" si="60"/>
        <v>7641.4400000000605</v>
      </c>
      <c r="J189" s="5">
        <f t="shared" si="61"/>
        <v>265944</v>
      </c>
      <c r="K189" s="5">
        <f t="shared" si="62"/>
        <v>81024</v>
      </c>
      <c r="L189" s="5">
        <f t="shared" si="63"/>
        <v>81024</v>
      </c>
      <c r="M189" s="5">
        <f t="shared" si="64"/>
        <v>-83524</v>
      </c>
      <c r="N189" s="5">
        <f t="shared" si="55"/>
        <v>7641.4400000000023</v>
      </c>
      <c r="O189" s="5">
        <f t="shared" si="56"/>
        <v>27665296.720981672</v>
      </c>
      <c r="P189" s="8">
        <f t="shared" si="65"/>
        <v>171.50770865967877</v>
      </c>
      <c r="Q189" s="29">
        <f t="shared" si="66"/>
        <v>-1010.1299412915323</v>
      </c>
      <c r="R189" s="29">
        <f t="shared" si="67"/>
        <v>16293.009941291537</v>
      </c>
    </row>
    <row r="190" spans="1:18" x14ac:dyDescent="0.3">
      <c r="A190">
        <f t="shared" si="57"/>
        <v>785000</v>
      </c>
      <c r="B190">
        <f t="shared" si="50"/>
        <v>774120</v>
      </c>
      <c r="C190">
        <f t="shared" si="51"/>
        <v>588000</v>
      </c>
      <c r="D190">
        <f t="shared" si="52"/>
        <v>785000</v>
      </c>
      <c r="E190">
        <f t="shared" si="53"/>
        <v>703476</v>
      </c>
      <c r="F190" s="5">
        <f t="shared" si="58"/>
        <v>717604.8</v>
      </c>
      <c r="G190" s="5">
        <f t="shared" si="59"/>
        <v>745600</v>
      </c>
      <c r="H190" s="5">
        <f t="shared" si="54"/>
        <v>753313.44000000006</v>
      </c>
      <c r="I190" s="5">
        <f t="shared" si="60"/>
        <v>7713.4400000000605</v>
      </c>
      <c r="J190" s="5">
        <f t="shared" si="61"/>
        <v>267644</v>
      </c>
      <c r="K190" s="5">
        <f t="shared" si="62"/>
        <v>81524</v>
      </c>
      <c r="L190" s="5">
        <f t="shared" si="63"/>
        <v>81524</v>
      </c>
      <c r="M190" s="5">
        <f t="shared" si="64"/>
        <v>-84024</v>
      </c>
      <c r="N190" s="5">
        <f t="shared" si="55"/>
        <v>7713.4400000000023</v>
      </c>
      <c r="O190" s="5">
        <f t="shared" si="56"/>
        <v>28020993.488471709</v>
      </c>
      <c r="P190" s="8">
        <f t="shared" si="65"/>
        <v>170.92904968812184</v>
      </c>
      <c r="Q190" s="29">
        <f t="shared" si="66"/>
        <v>-993.56956184066257</v>
      </c>
      <c r="R190" s="29">
        <f t="shared" si="67"/>
        <v>16420.449561840665</v>
      </c>
    </row>
    <row r="191" spans="1:18" x14ac:dyDescent="0.3">
      <c r="A191">
        <f t="shared" si="57"/>
        <v>790000</v>
      </c>
      <c r="B191">
        <f t="shared" si="50"/>
        <v>779070</v>
      </c>
      <c r="C191">
        <f t="shared" si="51"/>
        <v>591750</v>
      </c>
      <c r="D191">
        <f t="shared" si="52"/>
        <v>790000</v>
      </c>
      <c r="E191">
        <f t="shared" si="53"/>
        <v>707976</v>
      </c>
      <c r="F191" s="5">
        <f t="shared" si="58"/>
        <v>722194.8</v>
      </c>
      <c r="G191" s="5">
        <f t="shared" si="59"/>
        <v>750350</v>
      </c>
      <c r="H191" s="5">
        <f t="shared" si="54"/>
        <v>758135.44000000006</v>
      </c>
      <c r="I191" s="5">
        <f t="shared" si="60"/>
        <v>7785.4400000000605</v>
      </c>
      <c r="J191" s="5">
        <f t="shared" si="61"/>
        <v>269344</v>
      </c>
      <c r="K191" s="5">
        <f t="shared" si="62"/>
        <v>82024</v>
      </c>
      <c r="L191" s="5">
        <f t="shared" si="63"/>
        <v>82024</v>
      </c>
      <c r="M191" s="5">
        <f t="shared" si="64"/>
        <v>-84524</v>
      </c>
      <c r="N191" s="5">
        <f t="shared" si="55"/>
        <v>7785.4400000000023</v>
      </c>
      <c r="O191" s="5">
        <f t="shared" si="56"/>
        <v>28378962.893411957</v>
      </c>
      <c r="P191" s="8">
        <f t="shared" si="65"/>
        <v>170.36405346389313</v>
      </c>
      <c r="Q191" s="29">
        <f t="shared" si="66"/>
        <v>-977.00927461992433</v>
      </c>
      <c r="R191" s="29">
        <f t="shared" si="67"/>
        <v>16547.889274619927</v>
      </c>
    </row>
    <row r="192" spans="1:18" x14ac:dyDescent="0.3">
      <c r="A192">
        <f t="shared" si="57"/>
        <v>795000</v>
      </c>
      <c r="B192">
        <f t="shared" si="50"/>
        <v>784020</v>
      </c>
      <c r="C192">
        <f t="shared" si="51"/>
        <v>595500</v>
      </c>
      <c r="D192">
        <f t="shared" si="52"/>
        <v>795000</v>
      </c>
      <c r="E192">
        <f t="shared" si="53"/>
        <v>712476</v>
      </c>
      <c r="F192" s="5">
        <f t="shared" si="58"/>
        <v>726784.8</v>
      </c>
      <c r="G192" s="5">
        <f t="shared" si="59"/>
        <v>755100</v>
      </c>
      <c r="H192" s="5">
        <f t="shared" si="54"/>
        <v>762957.44000000006</v>
      </c>
      <c r="I192" s="5">
        <f t="shared" si="60"/>
        <v>7857.4400000000605</v>
      </c>
      <c r="J192" s="5">
        <f t="shared" si="61"/>
        <v>271044</v>
      </c>
      <c r="K192" s="5">
        <f t="shared" si="62"/>
        <v>82524</v>
      </c>
      <c r="L192" s="5">
        <f t="shared" si="63"/>
        <v>82524</v>
      </c>
      <c r="M192" s="5">
        <f t="shared" si="64"/>
        <v>-85024</v>
      </c>
      <c r="N192" s="5">
        <f t="shared" si="55"/>
        <v>7857.4400000000023</v>
      </c>
      <c r="O192" s="5">
        <f t="shared" si="56"/>
        <v>28739204.935802385</v>
      </c>
      <c r="P192" s="8">
        <f t="shared" si="65"/>
        <v>169.81237840636663</v>
      </c>
      <c r="Q192" s="29">
        <f t="shared" si="66"/>
        <v>-960.44907788970886</v>
      </c>
      <c r="R192" s="29">
        <f t="shared" si="67"/>
        <v>16675.329077889714</v>
      </c>
    </row>
    <row r="193" spans="1:18" x14ac:dyDescent="0.3">
      <c r="A193">
        <f t="shared" si="57"/>
        <v>800000</v>
      </c>
      <c r="B193">
        <f t="shared" si="50"/>
        <v>788970</v>
      </c>
      <c r="C193">
        <f t="shared" si="51"/>
        <v>599250</v>
      </c>
      <c r="D193">
        <f t="shared" si="52"/>
        <v>800000</v>
      </c>
      <c r="E193">
        <f t="shared" si="53"/>
        <v>716976</v>
      </c>
      <c r="F193" s="5">
        <f t="shared" si="58"/>
        <v>731374.8</v>
      </c>
      <c r="G193" s="5">
        <f t="shared" si="59"/>
        <v>759850</v>
      </c>
      <c r="H193" s="5">
        <f t="shared" si="54"/>
        <v>767779.44000000006</v>
      </c>
      <c r="I193" s="5">
        <f t="shared" si="60"/>
        <v>7929.4400000000605</v>
      </c>
      <c r="J193" s="5">
        <f t="shared" si="61"/>
        <v>272744</v>
      </c>
      <c r="K193" s="5">
        <f t="shared" si="62"/>
        <v>83024</v>
      </c>
      <c r="L193" s="5">
        <f t="shared" si="63"/>
        <v>83024</v>
      </c>
      <c r="M193" s="5">
        <f t="shared" si="64"/>
        <v>-85524</v>
      </c>
      <c r="N193" s="5">
        <f t="shared" si="55"/>
        <v>7929.4400000000023</v>
      </c>
      <c r="O193" s="5">
        <f t="shared" si="56"/>
        <v>29101719.615643021</v>
      </c>
      <c r="P193" s="8">
        <f t="shared" si="65"/>
        <v>169.27369382444863</v>
      </c>
      <c r="Q193" s="29">
        <f t="shared" si="66"/>
        <v>-943.88896995388859</v>
      </c>
      <c r="R193" s="29">
        <f t="shared" si="67"/>
        <v>16802.768969953893</v>
      </c>
    </row>
    <row r="194" spans="1:18" x14ac:dyDescent="0.3">
      <c r="A194">
        <f t="shared" si="57"/>
        <v>805000</v>
      </c>
      <c r="B194">
        <f t="shared" si="50"/>
        <v>793920</v>
      </c>
      <c r="C194">
        <f t="shared" si="51"/>
        <v>603000</v>
      </c>
      <c r="D194">
        <f t="shared" si="52"/>
        <v>805000</v>
      </c>
      <c r="E194">
        <f t="shared" si="53"/>
        <v>721476</v>
      </c>
      <c r="F194" s="5">
        <f t="shared" si="58"/>
        <v>735964.8</v>
      </c>
      <c r="G194" s="5">
        <f t="shared" si="59"/>
        <v>764600</v>
      </c>
      <c r="H194" s="5">
        <f t="shared" si="54"/>
        <v>772601.44000000006</v>
      </c>
      <c r="I194" s="5">
        <f t="shared" si="60"/>
        <v>8001.4400000000605</v>
      </c>
      <c r="J194" s="5">
        <f t="shared" si="61"/>
        <v>274444</v>
      </c>
      <c r="K194" s="5">
        <f t="shared" si="62"/>
        <v>83524</v>
      </c>
      <c r="L194" s="5">
        <f t="shared" si="63"/>
        <v>83524</v>
      </c>
      <c r="M194" s="5">
        <f t="shared" si="64"/>
        <v>-86024</v>
      </c>
      <c r="N194" s="5">
        <f t="shared" si="55"/>
        <v>8001.4400000000023</v>
      </c>
      <c r="O194" s="5">
        <f t="shared" si="56"/>
        <v>29466506.932933863</v>
      </c>
      <c r="P194" s="8">
        <f t="shared" si="65"/>
        <v>168.74767949885006</v>
      </c>
      <c r="Q194" s="29">
        <f t="shared" si="66"/>
        <v>-927.32894915845645</v>
      </c>
      <c r="R194" s="29">
        <f t="shared" si="67"/>
        <v>16930.208949158463</v>
      </c>
    </row>
    <row r="195" spans="1:18" x14ac:dyDescent="0.3">
      <c r="A195">
        <f t="shared" si="57"/>
        <v>810000</v>
      </c>
      <c r="B195">
        <f t="shared" ref="B195:B226" si="68">$D$3*A195-$E$3</f>
        <v>798870</v>
      </c>
      <c r="C195">
        <f t="shared" ref="C195:C226" si="69">$D$4*A195-$E$4</f>
        <v>606750</v>
      </c>
      <c r="D195">
        <f t="shared" ref="D195:D226" si="70">$D$5*A195-$E$5</f>
        <v>810000</v>
      </c>
      <c r="E195">
        <f t="shared" ref="E195:E226" si="71">$D$6*A195-$E$6</f>
        <v>725976</v>
      </c>
      <c r="F195" s="5">
        <f t="shared" si="58"/>
        <v>740554.8</v>
      </c>
      <c r="G195" s="5">
        <f t="shared" si="59"/>
        <v>769350</v>
      </c>
      <c r="H195" s="5">
        <f t="shared" ref="H195:H226" si="72" xml:space="preserve"> $F$15*B195 + $F$16*C195 + $F$17*D195 + $F$18*E195 - $C$14</f>
        <v>777423.44000000006</v>
      </c>
      <c r="I195" s="5">
        <f t="shared" si="60"/>
        <v>8073.4400000000605</v>
      </c>
      <c r="J195" s="5">
        <f t="shared" si="61"/>
        <v>276144</v>
      </c>
      <c r="K195" s="5">
        <f t="shared" si="62"/>
        <v>84024</v>
      </c>
      <c r="L195" s="5">
        <f t="shared" si="63"/>
        <v>84024</v>
      </c>
      <c r="M195" s="5">
        <f t="shared" si="64"/>
        <v>-86524</v>
      </c>
      <c r="N195" s="5">
        <f t="shared" ref="N195:N226" si="73" xml:space="preserve"> J195*$F$15 + K195*$F$16 + L195*$F$17 + M195</f>
        <v>8073.4400000000023</v>
      </c>
      <c r="O195" s="5">
        <f t="shared" ref="O195:O226" si="74" xml:space="preserve"> J195*J195*$G$15 + K195*K195*$H$16 + L195*L195*$I$17 + 2*(J195*K195*$H$15 + J195*L195*$I$15 + K195*L195*$I$16)</f>
        <v>29833566.887674894</v>
      </c>
      <c r="P195" s="8">
        <f t="shared" si="65"/>
        <v>168.2340252829581</v>
      </c>
      <c r="Q195" s="29">
        <f t="shared" si="66"/>
        <v>-910.76901389022532</v>
      </c>
      <c r="R195" s="29">
        <f t="shared" si="67"/>
        <v>17057.64901389023</v>
      </c>
    </row>
    <row r="196" spans="1:18" x14ac:dyDescent="0.3">
      <c r="A196">
        <f t="shared" si="57"/>
        <v>815000</v>
      </c>
      <c r="B196">
        <f t="shared" si="68"/>
        <v>803820</v>
      </c>
      <c r="C196">
        <f t="shared" si="69"/>
        <v>610500</v>
      </c>
      <c r="D196">
        <f t="shared" si="70"/>
        <v>815000</v>
      </c>
      <c r="E196">
        <f t="shared" si="71"/>
        <v>730476</v>
      </c>
      <c r="F196" s="5">
        <f t="shared" si="58"/>
        <v>745144.8</v>
      </c>
      <c r="G196" s="5">
        <f t="shared" si="59"/>
        <v>774100</v>
      </c>
      <c r="H196" s="5">
        <f t="shared" si="72"/>
        <v>782245.44000000006</v>
      </c>
      <c r="I196" s="5">
        <f t="shared" si="60"/>
        <v>8145.4400000000605</v>
      </c>
      <c r="J196" s="5">
        <f t="shared" si="61"/>
        <v>277844</v>
      </c>
      <c r="K196" s="5">
        <f t="shared" si="62"/>
        <v>84524</v>
      </c>
      <c r="L196" s="5">
        <f t="shared" si="63"/>
        <v>84524</v>
      </c>
      <c r="M196" s="5">
        <f t="shared" si="64"/>
        <v>-87024</v>
      </c>
      <c r="N196" s="5">
        <f t="shared" si="73"/>
        <v>8145.4400000000023</v>
      </c>
      <c r="O196" s="5">
        <f t="shared" si="74"/>
        <v>30202899.479866128</v>
      </c>
      <c r="P196" s="8">
        <f t="shared" si="65"/>
        <v>167.73243072135892</v>
      </c>
      <c r="Q196" s="29">
        <f t="shared" si="66"/>
        <v>-894.20916257558201</v>
      </c>
      <c r="R196" s="29">
        <f t="shared" si="67"/>
        <v>17185.089162575587</v>
      </c>
    </row>
    <row r="197" spans="1:18" x14ac:dyDescent="0.3">
      <c r="A197">
        <f t="shared" si="57"/>
        <v>820000</v>
      </c>
      <c r="B197">
        <f t="shared" si="68"/>
        <v>808770</v>
      </c>
      <c r="C197">
        <f t="shared" si="69"/>
        <v>614250</v>
      </c>
      <c r="D197">
        <f t="shared" si="70"/>
        <v>820000</v>
      </c>
      <c r="E197">
        <f t="shared" si="71"/>
        <v>734976</v>
      </c>
      <c r="F197" s="5">
        <f t="shared" si="58"/>
        <v>749734.8</v>
      </c>
      <c r="G197" s="5">
        <f t="shared" si="59"/>
        <v>778850</v>
      </c>
      <c r="H197" s="5">
        <f t="shared" si="72"/>
        <v>787067.44000000006</v>
      </c>
      <c r="I197" s="5">
        <f t="shared" si="60"/>
        <v>8217.4400000000605</v>
      </c>
      <c r="J197" s="5">
        <f t="shared" si="61"/>
        <v>279544</v>
      </c>
      <c r="K197" s="5">
        <f t="shared" si="62"/>
        <v>85024</v>
      </c>
      <c r="L197" s="5">
        <f t="shared" si="63"/>
        <v>85024</v>
      </c>
      <c r="M197" s="5">
        <f t="shared" si="64"/>
        <v>-87524</v>
      </c>
      <c r="N197" s="5">
        <f t="shared" si="73"/>
        <v>8217.4400000000023</v>
      </c>
      <c r="O197" s="5">
        <f t="shared" si="74"/>
        <v>30574504.70950757</v>
      </c>
      <c r="P197" s="8">
        <f t="shared" si="65"/>
        <v>167.2426046851283</v>
      </c>
      <c r="Q197" s="29">
        <f t="shared" si="66"/>
        <v>-877.64939367928855</v>
      </c>
      <c r="R197" s="29">
        <f t="shared" si="67"/>
        <v>17312.529393679295</v>
      </c>
    </row>
    <row r="198" spans="1:18" x14ac:dyDescent="0.3">
      <c r="A198">
        <f t="shared" si="57"/>
        <v>825000</v>
      </c>
      <c r="B198">
        <f t="shared" si="68"/>
        <v>813720</v>
      </c>
      <c r="C198">
        <f t="shared" si="69"/>
        <v>618000</v>
      </c>
      <c r="D198">
        <f t="shared" si="70"/>
        <v>825000</v>
      </c>
      <c r="E198">
        <f t="shared" si="71"/>
        <v>739476</v>
      </c>
      <c r="F198" s="5">
        <f t="shared" si="58"/>
        <v>754324.8</v>
      </c>
      <c r="G198" s="5">
        <f t="shared" si="59"/>
        <v>783600</v>
      </c>
      <c r="H198" s="5">
        <f t="shared" si="72"/>
        <v>791889.44000000006</v>
      </c>
      <c r="I198" s="5">
        <f t="shared" si="60"/>
        <v>8289.4400000000605</v>
      </c>
      <c r="J198" s="5">
        <f t="shared" si="61"/>
        <v>281244</v>
      </c>
      <c r="K198" s="5">
        <f t="shared" si="62"/>
        <v>85524</v>
      </c>
      <c r="L198" s="5">
        <f t="shared" si="63"/>
        <v>85524</v>
      </c>
      <c r="M198" s="5">
        <f t="shared" si="64"/>
        <v>-88024</v>
      </c>
      <c r="N198" s="5">
        <f t="shared" si="73"/>
        <v>8289.4400000000023</v>
      </c>
      <c r="O198" s="5">
        <f t="shared" si="74"/>
        <v>30948382.576599207</v>
      </c>
      <c r="P198" s="8">
        <f t="shared" si="65"/>
        <v>166.76426502306617</v>
      </c>
      <c r="Q198" s="29">
        <f t="shared" si="66"/>
        <v>-861.08970570329257</v>
      </c>
      <c r="R198" s="29">
        <f t="shared" si="67"/>
        <v>17439.969705703297</v>
      </c>
    </row>
    <row r="199" spans="1:18" x14ac:dyDescent="0.3">
      <c r="A199">
        <f t="shared" si="57"/>
        <v>830000</v>
      </c>
      <c r="B199">
        <f t="shared" si="68"/>
        <v>818670</v>
      </c>
      <c r="C199">
        <f t="shared" si="69"/>
        <v>621750</v>
      </c>
      <c r="D199">
        <f t="shared" si="70"/>
        <v>830000</v>
      </c>
      <c r="E199">
        <f t="shared" si="71"/>
        <v>743976</v>
      </c>
      <c r="F199" s="5">
        <f t="shared" si="58"/>
        <v>758914.8</v>
      </c>
      <c r="G199" s="5">
        <f t="shared" si="59"/>
        <v>788350</v>
      </c>
      <c r="H199" s="5">
        <f t="shared" si="72"/>
        <v>796711.44000000006</v>
      </c>
      <c r="I199" s="5">
        <f t="shared" si="60"/>
        <v>8361.4400000000605</v>
      </c>
      <c r="J199" s="5">
        <f t="shared" si="61"/>
        <v>282944</v>
      </c>
      <c r="K199" s="5">
        <f t="shared" si="62"/>
        <v>86024</v>
      </c>
      <c r="L199" s="5">
        <f t="shared" si="63"/>
        <v>86024</v>
      </c>
      <c r="M199" s="5">
        <f t="shared" si="64"/>
        <v>-88524</v>
      </c>
      <c r="N199" s="5">
        <f t="shared" si="73"/>
        <v>8361.4400000000023</v>
      </c>
      <c r="O199" s="5">
        <f t="shared" si="74"/>
        <v>31324533.081141036</v>
      </c>
      <c r="P199" s="8">
        <f t="shared" si="65"/>
        <v>166.29713822806877</v>
      </c>
      <c r="Q199" s="29">
        <f t="shared" si="66"/>
        <v>-844.53009718564317</v>
      </c>
      <c r="R199" s="29">
        <f t="shared" si="67"/>
        <v>17567.410097185646</v>
      </c>
    </row>
    <row r="200" spans="1:18" x14ac:dyDescent="0.3">
      <c r="A200">
        <f t="shared" si="57"/>
        <v>835000</v>
      </c>
      <c r="B200">
        <f t="shared" si="68"/>
        <v>823620</v>
      </c>
      <c r="C200">
        <f t="shared" si="69"/>
        <v>625500</v>
      </c>
      <c r="D200">
        <f t="shared" si="70"/>
        <v>835000</v>
      </c>
      <c r="E200">
        <f t="shared" si="71"/>
        <v>748476</v>
      </c>
      <c r="F200" s="5">
        <f t="shared" si="58"/>
        <v>763504.8</v>
      </c>
      <c r="G200" s="5">
        <f t="shared" si="59"/>
        <v>793100</v>
      </c>
      <c r="H200" s="5">
        <f t="shared" si="72"/>
        <v>801533.44000000006</v>
      </c>
      <c r="I200" s="5">
        <f t="shared" si="60"/>
        <v>8433.4400000000605</v>
      </c>
      <c r="J200" s="5">
        <f t="shared" si="61"/>
        <v>284644</v>
      </c>
      <c r="K200" s="5">
        <f t="shared" si="62"/>
        <v>86524</v>
      </c>
      <c r="L200" s="5">
        <f t="shared" si="63"/>
        <v>86524</v>
      </c>
      <c r="M200" s="5">
        <f t="shared" si="64"/>
        <v>-89024</v>
      </c>
      <c r="N200" s="5">
        <f t="shared" si="73"/>
        <v>8433.4400000000023</v>
      </c>
      <c r="O200" s="5">
        <f t="shared" si="74"/>
        <v>31702956.223133061</v>
      </c>
      <c r="P200" s="8">
        <f t="shared" si="65"/>
        <v>165.84095911791621</v>
      </c>
      <c r="Q200" s="29">
        <f t="shared" si="66"/>
        <v>-827.97056669938138</v>
      </c>
      <c r="R200" s="29">
        <f t="shared" si="67"/>
        <v>17694.850566699388</v>
      </c>
    </row>
    <row r="201" spans="1:18" x14ac:dyDescent="0.3">
      <c r="A201">
        <f t="shared" si="57"/>
        <v>840000</v>
      </c>
      <c r="B201">
        <f t="shared" si="68"/>
        <v>828570</v>
      </c>
      <c r="C201">
        <f t="shared" si="69"/>
        <v>629250</v>
      </c>
      <c r="D201">
        <f t="shared" si="70"/>
        <v>840000</v>
      </c>
      <c r="E201">
        <f t="shared" si="71"/>
        <v>752976</v>
      </c>
      <c r="F201" s="5">
        <f t="shared" si="58"/>
        <v>768094.8</v>
      </c>
      <c r="G201" s="5">
        <f t="shared" si="59"/>
        <v>797850</v>
      </c>
      <c r="H201" s="5">
        <f t="shared" si="72"/>
        <v>806355.44000000006</v>
      </c>
      <c r="I201" s="5">
        <f t="shared" si="60"/>
        <v>8505.4400000000605</v>
      </c>
      <c r="J201" s="5">
        <f t="shared" si="61"/>
        <v>286344</v>
      </c>
      <c r="K201" s="5">
        <f t="shared" si="62"/>
        <v>87024</v>
      </c>
      <c r="L201" s="5">
        <f t="shared" si="63"/>
        <v>87024</v>
      </c>
      <c r="M201" s="5">
        <f t="shared" si="64"/>
        <v>-89524</v>
      </c>
      <c r="N201" s="5">
        <f t="shared" si="73"/>
        <v>8505.4400000000023</v>
      </c>
      <c r="O201" s="5">
        <f t="shared" si="74"/>
        <v>32083652.002575301</v>
      </c>
      <c r="P201" s="8">
        <f t="shared" si="65"/>
        <v>165.39547052974922</v>
      </c>
      <c r="Q201" s="29">
        <f t="shared" si="66"/>
        <v>-811.41111285152328</v>
      </c>
      <c r="R201" s="29">
        <f t="shared" si="67"/>
        <v>17822.291112851526</v>
      </c>
    </row>
    <row r="202" spans="1:18" x14ac:dyDescent="0.3">
      <c r="A202">
        <f t="shared" si="57"/>
        <v>845000</v>
      </c>
      <c r="B202">
        <f t="shared" si="68"/>
        <v>833520</v>
      </c>
      <c r="C202">
        <f t="shared" si="69"/>
        <v>633000</v>
      </c>
      <c r="D202">
        <f t="shared" si="70"/>
        <v>845000</v>
      </c>
      <c r="E202">
        <f t="shared" si="71"/>
        <v>757476</v>
      </c>
      <c r="F202" s="5">
        <f t="shared" si="58"/>
        <v>772684.80000000005</v>
      </c>
      <c r="G202" s="5">
        <f t="shared" si="59"/>
        <v>802600</v>
      </c>
      <c r="H202" s="5">
        <f t="shared" si="72"/>
        <v>811177.44000000006</v>
      </c>
      <c r="I202" s="5">
        <f t="shared" si="60"/>
        <v>8577.4400000000605</v>
      </c>
      <c r="J202" s="5">
        <f t="shared" si="61"/>
        <v>288044</v>
      </c>
      <c r="K202" s="5">
        <f t="shared" si="62"/>
        <v>87524</v>
      </c>
      <c r="L202" s="5">
        <f t="shared" si="63"/>
        <v>87524</v>
      </c>
      <c r="M202" s="5">
        <f t="shared" si="64"/>
        <v>-90024</v>
      </c>
      <c r="N202" s="5">
        <f t="shared" si="73"/>
        <v>8577.4400000000023</v>
      </c>
      <c r="O202" s="5">
        <f t="shared" si="74"/>
        <v>32466620.419467729</v>
      </c>
      <c r="P202" s="8">
        <f t="shared" si="65"/>
        <v>164.9604230275811</v>
      </c>
      <c r="Q202" s="29">
        <f t="shared" si="66"/>
        <v>-794.85173428203052</v>
      </c>
      <c r="R202" s="29">
        <f t="shared" si="67"/>
        <v>17949.731734282035</v>
      </c>
    </row>
    <row r="203" spans="1:18" x14ac:dyDescent="0.3">
      <c r="A203">
        <f t="shared" si="57"/>
        <v>850000</v>
      </c>
      <c r="B203">
        <f t="shared" si="68"/>
        <v>838470</v>
      </c>
      <c r="C203">
        <f t="shared" si="69"/>
        <v>636750</v>
      </c>
      <c r="D203">
        <f t="shared" si="70"/>
        <v>850000</v>
      </c>
      <c r="E203">
        <f t="shared" si="71"/>
        <v>761976</v>
      </c>
      <c r="F203" s="5">
        <f t="shared" si="58"/>
        <v>777274.8</v>
      </c>
      <c r="G203" s="5">
        <f t="shared" si="59"/>
        <v>807350</v>
      </c>
      <c r="H203" s="5">
        <f t="shared" si="72"/>
        <v>815999.44000000006</v>
      </c>
      <c r="I203" s="5">
        <f t="shared" si="60"/>
        <v>8649.4400000000605</v>
      </c>
      <c r="J203" s="5">
        <f t="shared" si="61"/>
        <v>289744</v>
      </c>
      <c r="K203" s="5">
        <f t="shared" si="62"/>
        <v>88024</v>
      </c>
      <c r="L203" s="5">
        <f t="shared" si="63"/>
        <v>88024</v>
      </c>
      <c r="M203" s="5">
        <f t="shared" si="64"/>
        <v>-90524</v>
      </c>
      <c r="N203" s="5">
        <f t="shared" si="73"/>
        <v>8649.4400000000023</v>
      </c>
      <c r="O203" s="5">
        <f t="shared" si="74"/>
        <v>32851861.473810356</v>
      </c>
      <c r="P203" s="8">
        <f t="shared" si="65"/>
        <v>164.53557462221397</v>
      </c>
      <c r="Q203" s="29">
        <f t="shared" si="66"/>
        <v>-778.29242966286074</v>
      </c>
      <c r="R203" s="29">
        <f t="shared" si="67"/>
        <v>18077.172429662867</v>
      </c>
    </row>
    <row r="204" spans="1:18" x14ac:dyDescent="0.3">
      <c r="A204">
        <f t="shared" si="57"/>
        <v>855000</v>
      </c>
      <c r="B204">
        <f t="shared" si="68"/>
        <v>843420</v>
      </c>
      <c r="C204">
        <f t="shared" si="69"/>
        <v>640500</v>
      </c>
      <c r="D204">
        <f t="shared" si="70"/>
        <v>855000</v>
      </c>
      <c r="E204">
        <f t="shared" si="71"/>
        <v>766476</v>
      </c>
      <c r="F204" s="5">
        <f t="shared" si="58"/>
        <v>781864.8</v>
      </c>
      <c r="G204" s="5">
        <f t="shared" si="59"/>
        <v>812100</v>
      </c>
      <c r="H204" s="5">
        <f t="shared" si="72"/>
        <v>820821.44000000006</v>
      </c>
      <c r="I204" s="5">
        <f t="shared" si="60"/>
        <v>8721.4400000000605</v>
      </c>
      <c r="J204" s="5">
        <f t="shared" si="61"/>
        <v>291444</v>
      </c>
      <c r="K204" s="5">
        <f t="shared" si="62"/>
        <v>88524</v>
      </c>
      <c r="L204" s="5">
        <f t="shared" si="63"/>
        <v>88524</v>
      </c>
      <c r="M204" s="5">
        <f t="shared" si="64"/>
        <v>-91024</v>
      </c>
      <c r="N204" s="5">
        <f t="shared" si="73"/>
        <v>8721.4400000000023</v>
      </c>
      <c r="O204" s="5">
        <f t="shared" si="74"/>
        <v>33239375.165603187</v>
      </c>
      <c r="P204" s="8">
        <f t="shared" si="65"/>
        <v>164.12069050295884</v>
      </c>
      <c r="Q204" s="29">
        <f t="shared" si="66"/>
        <v>-761.73319769702539</v>
      </c>
      <c r="R204" s="29">
        <f t="shared" si="67"/>
        <v>18204.613197697028</v>
      </c>
    </row>
    <row r="205" spans="1:18" x14ac:dyDescent="0.3">
      <c r="A205">
        <f t="shared" si="57"/>
        <v>860000</v>
      </c>
      <c r="B205">
        <f t="shared" si="68"/>
        <v>848370</v>
      </c>
      <c r="C205">
        <f t="shared" si="69"/>
        <v>644250</v>
      </c>
      <c r="D205">
        <f t="shared" si="70"/>
        <v>860000</v>
      </c>
      <c r="E205">
        <f t="shared" si="71"/>
        <v>770976</v>
      </c>
      <c r="F205" s="5">
        <f t="shared" si="58"/>
        <v>786454.8</v>
      </c>
      <c r="G205" s="5">
        <f t="shared" si="59"/>
        <v>816850</v>
      </c>
      <c r="H205" s="5">
        <f t="shared" si="72"/>
        <v>825643.44000000006</v>
      </c>
      <c r="I205" s="5">
        <f t="shared" si="60"/>
        <v>8793.4400000000605</v>
      </c>
      <c r="J205" s="5">
        <f t="shared" si="61"/>
        <v>293144</v>
      </c>
      <c r="K205" s="5">
        <f t="shared" si="62"/>
        <v>89024</v>
      </c>
      <c r="L205" s="5">
        <f t="shared" si="63"/>
        <v>89024</v>
      </c>
      <c r="M205" s="5">
        <f t="shared" si="64"/>
        <v>-91524</v>
      </c>
      <c r="N205" s="5">
        <f t="shared" si="73"/>
        <v>8793.4400000000023</v>
      </c>
      <c r="O205" s="5">
        <f t="shared" si="74"/>
        <v>33629161.49484621</v>
      </c>
      <c r="P205" s="8">
        <f t="shared" si="65"/>
        <v>163.71554278060012</v>
      </c>
      <c r="Q205" s="29">
        <f t="shared" si="66"/>
        <v>-745.17403711768566</v>
      </c>
      <c r="R205" s="29">
        <f t="shared" si="67"/>
        <v>18332.05403711769</v>
      </c>
    </row>
    <row r="206" spans="1:18" x14ac:dyDescent="0.3">
      <c r="A206">
        <f t="shared" si="57"/>
        <v>865000</v>
      </c>
      <c r="B206">
        <f t="shared" si="68"/>
        <v>853320</v>
      </c>
      <c r="C206">
        <f t="shared" si="69"/>
        <v>648000</v>
      </c>
      <c r="D206">
        <f t="shared" si="70"/>
        <v>865000</v>
      </c>
      <c r="E206">
        <f t="shared" si="71"/>
        <v>775476</v>
      </c>
      <c r="F206" s="5">
        <f t="shared" si="58"/>
        <v>791044.8</v>
      </c>
      <c r="G206" s="5">
        <f t="shared" si="59"/>
        <v>821600</v>
      </c>
      <c r="H206" s="5">
        <f t="shared" si="72"/>
        <v>830465.44000000006</v>
      </c>
      <c r="I206" s="5">
        <f t="shared" si="60"/>
        <v>8865.4400000000605</v>
      </c>
      <c r="J206" s="5">
        <f t="shared" si="61"/>
        <v>294844</v>
      </c>
      <c r="K206" s="5">
        <f t="shared" si="62"/>
        <v>89524</v>
      </c>
      <c r="L206" s="5">
        <f t="shared" si="63"/>
        <v>89524</v>
      </c>
      <c r="M206" s="5">
        <f t="shared" si="64"/>
        <v>-92024</v>
      </c>
      <c r="N206" s="5">
        <f t="shared" si="73"/>
        <v>8865.4400000000023</v>
      </c>
      <c r="O206" s="5">
        <f t="shared" si="74"/>
        <v>34021220.46153944</v>
      </c>
      <c r="P206" s="8">
        <f t="shared" si="65"/>
        <v>163.31991024106571</v>
      </c>
      <c r="Q206" s="29">
        <f t="shared" si="66"/>
        <v>-728.61494668728847</v>
      </c>
      <c r="R206" s="29">
        <f t="shared" si="67"/>
        <v>18459.494946687293</v>
      </c>
    </row>
    <row r="207" spans="1:18" x14ac:dyDescent="0.3">
      <c r="A207">
        <f t="shared" si="57"/>
        <v>870000</v>
      </c>
      <c r="B207">
        <f t="shared" si="68"/>
        <v>858270</v>
      </c>
      <c r="C207">
        <f t="shared" si="69"/>
        <v>651750</v>
      </c>
      <c r="D207">
        <f t="shared" si="70"/>
        <v>870000</v>
      </c>
      <c r="E207">
        <f t="shared" si="71"/>
        <v>779976</v>
      </c>
      <c r="F207" s="5">
        <f t="shared" si="58"/>
        <v>795634.8</v>
      </c>
      <c r="G207" s="5">
        <f t="shared" si="59"/>
        <v>826350</v>
      </c>
      <c r="H207" s="5">
        <f t="shared" si="72"/>
        <v>835287.44000000006</v>
      </c>
      <c r="I207" s="5">
        <f t="shared" si="60"/>
        <v>8937.4400000000605</v>
      </c>
      <c r="J207" s="5">
        <f t="shared" si="61"/>
        <v>296544</v>
      </c>
      <c r="K207" s="5">
        <f t="shared" si="62"/>
        <v>90024</v>
      </c>
      <c r="L207" s="5">
        <f t="shared" si="63"/>
        <v>90024</v>
      </c>
      <c r="M207" s="5">
        <f t="shared" si="64"/>
        <v>-92524</v>
      </c>
      <c r="N207" s="5">
        <f t="shared" si="73"/>
        <v>8937.4400000000023</v>
      </c>
      <c r="O207" s="5">
        <f t="shared" si="74"/>
        <v>34415552.065682866</v>
      </c>
      <c r="P207" s="8">
        <f t="shared" si="65"/>
        <v>162.93357810929967</v>
      </c>
      <c r="Q207" s="29">
        <f t="shared" si="66"/>
        <v>-712.05592519671518</v>
      </c>
      <c r="R207" s="29">
        <f t="shared" si="67"/>
        <v>18586.935925196718</v>
      </c>
    </row>
    <row r="208" spans="1:18" x14ac:dyDescent="0.3">
      <c r="A208">
        <f t="shared" si="57"/>
        <v>875000</v>
      </c>
      <c r="B208">
        <f t="shared" si="68"/>
        <v>863220</v>
      </c>
      <c r="C208">
        <f t="shared" si="69"/>
        <v>655500</v>
      </c>
      <c r="D208">
        <f t="shared" si="70"/>
        <v>875000</v>
      </c>
      <c r="E208">
        <f t="shared" si="71"/>
        <v>784476</v>
      </c>
      <c r="F208" s="5">
        <f t="shared" si="58"/>
        <v>800224.8</v>
      </c>
      <c r="G208" s="5">
        <f t="shared" si="59"/>
        <v>831100</v>
      </c>
      <c r="H208" s="5">
        <f t="shared" si="72"/>
        <v>840109.44000000006</v>
      </c>
      <c r="I208" s="5">
        <f t="shared" si="60"/>
        <v>9009.4400000000605</v>
      </c>
      <c r="J208" s="5">
        <f t="shared" si="61"/>
        <v>298244</v>
      </c>
      <c r="K208" s="5">
        <f t="shared" si="62"/>
        <v>90524</v>
      </c>
      <c r="L208" s="5">
        <f t="shared" si="63"/>
        <v>90524</v>
      </c>
      <c r="M208" s="5">
        <f t="shared" si="64"/>
        <v>-93024</v>
      </c>
      <c r="N208" s="5">
        <f t="shared" si="73"/>
        <v>9009.4400000000023</v>
      </c>
      <c r="O208" s="5">
        <f t="shared" si="74"/>
        <v>34812156.307276487</v>
      </c>
      <c r="P208" s="8">
        <f t="shared" si="65"/>
        <v>162.55633782285963</v>
      </c>
      <c r="Q208" s="29">
        <f t="shared" si="66"/>
        <v>-695.49697146447761</v>
      </c>
      <c r="R208" s="29">
        <f t="shared" si="67"/>
        <v>18714.37697146448</v>
      </c>
    </row>
    <row r="209" spans="1:18" x14ac:dyDescent="0.3">
      <c r="A209">
        <f t="shared" si="57"/>
        <v>880000</v>
      </c>
      <c r="B209">
        <f t="shared" si="68"/>
        <v>868170</v>
      </c>
      <c r="C209">
        <f t="shared" si="69"/>
        <v>659250</v>
      </c>
      <c r="D209">
        <f t="shared" si="70"/>
        <v>880000</v>
      </c>
      <c r="E209">
        <f t="shared" si="71"/>
        <v>788976</v>
      </c>
      <c r="F209" s="5">
        <f t="shared" si="58"/>
        <v>804814.8</v>
      </c>
      <c r="G209" s="5">
        <f t="shared" si="59"/>
        <v>835850</v>
      </c>
      <c r="H209" s="5">
        <f t="shared" si="72"/>
        <v>844931.44000000006</v>
      </c>
      <c r="I209" s="5">
        <f t="shared" si="60"/>
        <v>9081.4400000000605</v>
      </c>
      <c r="J209" s="5">
        <f t="shared" si="61"/>
        <v>299944</v>
      </c>
      <c r="K209" s="5">
        <f t="shared" si="62"/>
        <v>91024</v>
      </c>
      <c r="L209" s="5">
        <f t="shared" si="63"/>
        <v>91024</v>
      </c>
      <c r="M209" s="5">
        <f t="shared" si="64"/>
        <v>-93524</v>
      </c>
      <c r="N209" s="5">
        <f t="shared" si="73"/>
        <v>9081.4400000000023</v>
      </c>
      <c r="O209" s="5">
        <f t="shared" si="74"/>
        <v>35211033.18632032</v>
      </c>
      <c r="P209" s="8">
        <f t="shared" si="65"/>
        <v>162.1879868147779</v>
      </c>
      <c r="Q209" s="29">
        <f t="shared" si="66"/>
        <v>-678.93808433593222</v>
      </c>
      <c r="R209" s="29">
        <f t="shared" si="67"/>
        <v>18841.818084335937</v>
      </c>
    </row>
    <row r="210" spans="1:18" x14ac:dyDescent="0.3">
      <c r="A210">
        <f t="shared" si="57"/>
        <v>885000</v>
      </c>
      <c r="B210">
        <f t="shared" si="68"/>
        <v>873120</v>
      </c>
      <c r="C210">
        <f t="shared" si="69"/>
        <v>663000</v>
      </c>
      <c r="D210">
        <f t="shared" si="70"/>
        <v>885000</v>
      </c>
      <c r="E210">
        <f t="shared" si="71"/>
        <v>793476</v>
      </c>
      <c r="F210" s="5">
        <f t="shared" si="58"/>
        <v>809404.8</v>
      </c>
      <c r="G210" s="5">
        <f t="shared" si="59"/>
        <v>840600</v>
      </c>
      <c r="H210" s="5">
        <f t="shared" si="72"/>
        <v>849753.44000000006</v>
      </c>
      <c r="I210" s="5">
        <f t="shared" si="60"/>
        <v>9153.4400000000605</v>
      </c>
      <c r="J210" s="5">
        <f t="shared" si="61"/>
        <v>301644</v>
      </c>
      <c r="K210" s="5">
        <f t="shared" si="62"/>
        <v>91524</v>
      </c>
      <c r="L210" s="5">
        <f t="shared" si="63"/>
        <v>91524</v>
      </c>
      <c r="M210" s="5">
        <f t="shared" si="64"/>
        <v>-94024</v>
      </c>
      <c r="N210" s="5">
        <f t="shared" si="73"/>
        <v>9153.4400000000023</v>
      </c>
      <c r="O210" s="5">
        <f t="shared" si="74"/>
        <v>35612182.702814341</v>
      </c>
      <c r="P210" s="8">
        <f t="shared" si="65"/>
        <v>161.82832830526422</v>
      </c>
      <c r="Q210" s="29">
        <f t="shared" si="66"/>
        <v>-662.37926268251431</v>
      </c>
      <c r="R210" s="29">
        <f t="shared" si="67"/>
        <v>18969.259262682521</v>
      </c>
    </row>
    <row r="211" spans="1:18" x14ac:dyDescent="0.3">
      <c r="A211">
        <f t="shared" si="57"/>
        <v>890000</v>
      </c>
      <c r="B211">
        <f t="shared" si="68"/>
        <v>878070</v>
      </c>
      <c r="C211">
        <f t="shared" si="69"/>
        <v>666750</v>
      </c>
      <c r="D211">
        <f t="shared" si="70"/>
        <v>890000</v>
      </c>
      <c r="E211">
        <f t="shared" si="71"/>
        <v>797976</v>
      </c>
      <c r="F211" s="5">
        <f t="shared" si="58"/>
        <v>813994.8</v>
      </c>
      <c r="G211" s="5">
        <f t="shared" si="59"/>
        <v>845350</v>
      </c>
      <c r="H211" s="5">
        <f t="shared" si="72"/>
        <v>854575.44000000006</v>
      </c>
      <c r="I211" s="5">
        <f t="shared" si="60"/>
        <v>9225.4400000000605</v>
      </c>
      <c r="J211" s="5">
        <f t="shared" si="61"/>
        <v>303344</v>
      </c>
      <c r="K211" s="5">
        <f t="shared" si="62"/>
        <v>92024</v>
      </c>
      <c r="L211" s="5">
        <f t="shared" si="63"/>
        <v>92024</v>
      </c>
      <c r="M211" s="5">
        <f t="shared" si="64"/>
        <v>-94524</v>
      </c>
      <c r="N211" s="5">
        <f t="shared" si="73"/>
        <v>9225.4400000000023</v>
      </c>
      <c r="O211" s="5">
        <f t="shared" si="74"/>
        <v>36015604.856758565</v>
      </c>
      <c r="P211" s="8">
        <f t="shared" si="65"/>
        <v>161.4771711018351</v>
      </c>
      <c r="Q211" s="29">
        <f t="shared" si="66"/>
        <v>-645.82050540101955</v>
      </c>
      <c r="R211" s="29">
        <f t="shared" si="67"/>
        <v>19096.700505401022</v>
      </c>
    </row>
    <row r="212" spans="1:18" x14ac:dyDescent="0.3">
      <c r="A212">
        <f t="shared" si="57"/>
        <v>895000</v>
      </c>
      <c r="B212">
        <f t="shared" si="68"/>
        <v>883020</v>
      </c>
      <c r="C212">
        <f t="shared" si="69"/>
        <v>670500</v>
      </c>
      <c r="D212">
        <f t="shared" si="70"/>
        <v>895000</v>
      </c>
      <c r="E212">
        <f t="shared" si="71"/>
        <v>802476</v>
      </c>
      <c r="F212" s="5">
        <f t="shared" si="58"/>
        <v>818584.8</v>
      </c>
      <c r="G212" s="5">
        <f t="shared" si="59"/>
        <v>850100</v>
      </c>
      <c r="H212" s="5">
        <f t="shared" si="72"/>
        <v>859397.44000000006</v>
      </c>
      <c r="I212" s="5">
        <f t="shared" si="60"/>
        <v>9297.4400000000605</v>
      </c>
      <c r="J212" s="5">
        <f t="shared" si="61"/>
        <v>305044</v>
      </c>
      <c r="K212" s="5">
        <f t="shared" si="62"/>
        <v>92524</v>
      </c>
      <c r="L212" s="5">
        <f t="shared" si="63"/>
        <v>92524</v>
      </c>
      <c r="M212" s="5">
        <f t="shared" si="64"/>
        <v>-95024</v>
      </c>
      <c r="N212" s="5">
        <f t="shared" si="73"/>
        <v>9297.4400000000023</v>
      </c>
      <c r="O212" s="5">
        <f t="shared" si="74"/>
        <v>36421299.648152985</v>
      </c>
      <c r="P212" s="8">
        <f t="shared" si="65"/>
        <v>161.13432940748794</v>
      </c>
      <c r="Q212" s="29">
        <f t="shared" si="66"/>
        <v>-629.26181141287816</v>
      </c>
      <c r="R212" s="29">
        <f t="shared" si="67"/>
        <v>19224.141811412883</v>
      </c>
    </row>
    <row r="213" spans="1:18" x14ac:dyDescent="0.3">
      <c r="A213">
        <f t="shared" si="57"/>
        <v>900000</v>
      </c>
      <c r="B213">
        <f t="shared" si="68"/>
        <v>887970</v>
      </c>
      <c r="C213">
        <f t="shared" si="69"/>
        <v>674250</v>
      </c>
      <c r="D213">
        <f t="shared" si="70"/>
        <v>900000</v>
      </c>
      <c r="E213">
        <f t="shared" si="71"/>
        <v>806976</v>
      </c>
      <c r="F213" s="5">
        <f t="shared" si="58"/>
        <v>823174.8</v>
      </c>
      <c r="G213" s="5">
        <f t="shared" si="59"/>
        <v>854850</v>
      </c>
      <c r="H213" s="5">
        <f t="shared" si="72"/>
        <v>864219.44000000006</v>
      </c>
      <c r="I213" s="5">
        <f t="shared" si="60"/>
        <v>9369.4400000000605</v>
      </c>
      <c r="J213" s="5">
        <f t="shared" si="61"/>
        <v>306744</v>
      </c>
      <c r="K213" s="5">
        <f t="shared" si="62"/>
        <v>93024</v>
      </c>
      <c r="L213" s="5">
        <f t="shared" si="63"/>
        <v>93024</v>
      </c>
      <c r="M213" s="5">
        <f t="shared" si="64"/>
        <v>-95524</v>
      </c>
      <c r="N213" s="5">
        <f t="shared" si="73"/>
        <v>9369.4400000000023</v>
      </c>
      <c r="O213" s="5">
        <f t="shared" si="74"/>
        <v>36829267.076997608</v>
      </c>
      <c r="P213" s="8">
        <f t="shared" si="65"/>
        <v>160.79962263654272</v>
      </c>
      <c r="Q213" s="29">
        <f t="shared" si="66"/>
        <v>-612.70317966349648</v>
      </c>
      <c r="R213" s="29">
        <f t="shared" si="67"/>
        <v>19351.583179663503</v>
      </c>
    </row>
    <row r="214" spans="1:18" x14ac:dyDescent="0.3">
      <c r="A214">
        <f t="shared" si="57"/>
        <v>905000</v>
      </c>
      <c r="B214">
        <f t="shared" si="68"/>
        <v>892920</v>
      </c>
      <c r="C214">
        <f t="shared" si="69"/>
        <v>678000</v>
      </c>
      <c r="D214">
        <f t="shared" si="70"/>
        <v>905000</v>
      </c>
      <c r="E214">
        <f t="shared" si="71"/>
        <v>811476</v>
      </c>
      <c r="F214" s="5">
        <f t="shared" si="58"/>
        <v>827764.8</v>
      </c>
      <c r="G214" s="5">
        <f t="shared" si="59"/>
        <v>859600</v>
      </c>
      <c r="H214" s="5">
        <f t="shared" si="72"/>
        <v>869041.44000000006</v>
      </c>
      <c r="I214" s="5">
        <f t="shared" si="60"/>
        <v>9441.4400000000605</v>
      </c>
      <c r="J214" s="5">
        <f t="shared" si="61"/>
        <v>308444</v>
      </c>
      <c r="K214" s="5">
        <f t="shared" si="62"/>
        <v>93524</v>
      </c>
      <c r="L214" s="5">
        <f t="shared" si="63"/>
        <v>93524</v>
      </c>
      <c r="M214" s="5">
        <f t="shared" si="64"/>
        <v>-96024</v>
      </c>
      <c r="N214" s="5">
        <f t="shared" si="73"/>
        <v>9441.4400000000023</v>
      </c>
      <c r="O214" s="5">
        <f t="shared" si="74"/>
        <v>37239507.143292427</v>
      </c>
      <c r="P214" s="8">
        <f t="shared" si="65"/>
        <v>160.47287523782143</v>
      </c>
      <c r="Q214" s="29">
        <f t="shared" si="66"/>
        <v>-596.1446091215621</v>
      </c>
      <c r="R214" s="29">
        <f t="shared" si="67"/>
        <v>19479.024609121567</v>
      </c>
    </row>
    <row r="215" spans="1:18" x14ac:dyDescent="0.3">
      <c r="A215">
        <f t="shared" si="57"/>
        <v>910000</v>
      </c>
      <c r="B215">
        <f t="shared" si="68"/>
        <v>897870</v>
      </c>
      <c r="C215">
        <f t="shared" si="69"/>
        <v>681750</v>
      </c>
      <c r="D215">
        <f t="shared" si="70"/>
        <v>910000</v>
      </c>
      <c r="E215">
        <f t="shared" si="71"/>
        <v>815976</v>
      </c>
      <c r="F215" s="5">
        <f t="shared" si="58"/>
        <v>832354.8</v>
      </c>
      <c r="G215" s="5">
        <f t="shared" si="59"/>
        <v>864350</v>
      </c>
      <c r="H215" s="5">
        <f t="shared" si="72"/>
        <v>873863.44000000006</v>
      </c>
      <c r="I215" s="5">
        <f t="shared" si="60"/>
        <v>9513.4400000000605</v>
      </c>
      <c r="J215" s="5">
        <f t="shared" si="61"/>
        <v>310144</v>
      </c>
      <c r="K215" s="5">
        <f t="shared" si="62"/>
        <v>94024</v>
      </c>
      <c r="L215" s="5">
        <f t="shared" si="63"/>
        <v>94024</v>
      </c>
      <c r="M215" s="5">
        <f t="shared" si="64"/>
        <v>-96524</v>
      </c>
      <c r="N215" s="5">
        <f t="shared" si="73"/>
        <v>9513.4400000000023</v>
      </c>
      <c r="O215" s="5">
        <f t="shared" si="74"/>
        <v>37652019.847037449</v>
      </c>
      <c r="P215" s="8">
        <f t="shared" si="65"/>
        <v>160.1539165248065</v>
      </c>
      <c r="Q215" s="29">
        <f t="shared" si="66"/>
        <v>-579.58609877843446</v>
      </c>
      <c r="R215" s="29">
        <f t="shared" si="67"/>
        <v>19606.466098778437</v>
      </c>
    </row>
    <row r="216" spans="1:18" x14ac:dyDescent="0.3">
      <c r="A216">
        <f t="shared" si="57"/>
        <v>915000</v>
      </c>
      <c r="B216">
        <f t="shared" si="68"/>
        <v>902820</v>
      </c>
      <c r="C216">
        <f t="shared" si="69"/>
        <v>685500</v>
      </c>
      <c r="D216">
        <f t="shared" si="70"/>
        <v>915000</v>
      </c>
      <c r="E216">
        <f t="shared" si="71"/>
        <v>820476</v>
      </c>
      <c r="F216" s="5">
        <f t="shared" si="58"/>
        <v>836944.8</v>
      </c>
      <c r="G216" s="5">
        <f t="shared" si="59"/>
        <v>869100</v>
      </c>
      <c r="H216" s="5">
        <f t="shared" si="72"/>
        <v>878685.44000000006</v>
      </c>
      <c r="I216" s="5">
        <f t="shared" si="60"/>
        <v>9585.4400000000605</v>
      </c>
      <c r="J216" s="5">
        <f t="shared" si="61"/>
        <v>311844</v>
      </c>
      <c r="K216" s="5">
        <f t="shared" si="62"/>
        <v>94524</v>
      </c>
      <c r="L216" s="5">
        <f t="shared" si="63"/>
        <v>94524</v>
      </c>
      <c r="M216" s="5">
        <f t="shared" si="64"/>
        <v>-97024</v>
      </c>
      <c r="N216" s="5">
        <f t="shared" si="73"/>
        <v>9585.4400000000023</v>
      </c>
      <c r="O216" s="5">
        <f t="shared" si="74"/>
        <v>38066805.188232668</v>
      </c>
      <c r="P216" s="8">
        <f t="shared" si="65"/>
        <v>159.84258051249378</v>
      </c>
      <c r="Q216" s="29">
        <f t="shared" si="66"/>
        <v>-563.02764764750282</v>
      </c>
      <c r="R216" s="29">
        <f t="shared" si="67"/>
        <v>19733.907647647509</v>
      </c>
    </row>
    <row r="217" spans="1:18" x14ac:dyDescent="0.3">
      <c r="A217">
        <f t="shared" si="57"/>
        <v>920000</v>
      </c>
      <c r="B217">
        <f t="shared" si="68"/>
        <v>907770</v>
      </c>
      <c r="C217">
        <f t="shared" si="69"/>
        <v>689250</v>
      </c>
      <c r="D217">
        <f t="shared" si="70"/>
        <v>920000</v>
      </c>
      <c r="E217">
        <f t="shared" si="71"/>
        <v>824976</v>
      </c>
      <c r="F217" s="5">
        <f t="shared" si="58"/>
        <v>841534.8</v>
      </c>
      <c r="G217" s="5">
        <f t="shared" si="59"/>
        <v>873850</v>
      </c>
      <c r="H217" s="5">
        <f t="shared" si="72"/>
        <v>883507.44000000006</v>
      </c>
      <c r="I217" s="5">
        <f t="shared" si="60"/>
        <v>9657.4400000000605</v>
      </c>
      <c r="J217" s="5">
        <f t="shared" si="61"/>
        <v>313544</v>
      </c>
      <c r="K217" s="5">
        <f t="shared" si="62"/>
        <v>95024</v>
      </c>
      <c r="L217" s="5">
        <f t="shared" si="63"/>
        <v>95024</v>
      </c>
      <c r="M217" s="5">
        <f t="shared" si="64"/>
        <v>-97524</v>
      </c>
      <c r="N217" s="5">
        <f t="shared" si="73"/>
        <v>9657.4400000000023</v>
      </c>
      <c r="O217" s="5">
        <f t="shared" si="74"/>
        <v>38483863.166878082</v>
      </c>
      <c r="P217" s="8">
        <f t="shared" si="65"/>
        <v>159.53870576061718</v>
      </c>
      <c r="Q217" s="29">
        <f t="shared" si="66"/>
        <v>-546.46925476360957</v>
      </c>
      <c r="R217" s="29">
        <f t="shared" si="67"/>
        <v>19861.349254763612</v>
      </c>
    </row>
    <row r="218" spans="1:18" x14ac:dyDescent="0.3">
      <c r="A218">
        <f t="shared" si="57"/>
        <v>925000</v>
      </c>
      <c r="B218">
        <f t="shared" si="68"/>
        <v>912720</v>
      </c>
      <c r="C218">
        <f t="shared" si="69"/>
        <v>693000</v>
      </c>
      <c r="D218">
        <f t="shared" si="70"/>
        <v>925000</v>
      </c>
      <c r="E218">
        <f t="shared" si="71"/>
        <v>829476</v>
      </c>
      <c r="F218" s="5">
        <f t="shared" si="58"/>
        <v>846124.8</v>
      </c>
      <c r="G218" s="5">
        <f t="shared" si="59"/>
        <v>878600</v>
      </c>
      <c r="H218" s="5">
        <f t="shared" si="72"/>
        <v>888329.44000000006</v>
      </c>
      <c r="I218" s="5">
        <f t="shared" si="60"/>
        <v>9729.4400000000605</v>
      </c>
      <c r="J218" s="5">
        <f t="shared" si="61"/>
        <v>315244</v>
      </c>
      <c r="K218" s="5">
        <f t="shared" si="62"/>
        <v>95524</v>
      </c>
      <c r="L218" s="5">
        <f t="shared" si="63"/>
        <v>95524</v>
      </c>
      <c r="M218" s="5">
        <f t="shared" si="64"/>
        <v>-98024</v>
      </c>
      <c r="N218" s="5">
        <f t="shared" si="73"/>
        <v>9729.4400000000023</v>
      </c>
      <c r="O218" s="5">
        <f t="shared" si="74"/>
        <v>38903193.782973707</v>
      </c>
      <c r="P218" s="8">
        <f t="shared" si="65"/>
        <v>159.24213522297657</v>
      </c>
      <c r="Q218" s="29">
        <f t="shared" si="66"/>
        <v>-529.9109191824482</v>
      </c>
      <c r="R218" s="29">
        <f t="shared" si="67"/>
        <v>19988.790919182451</v>
      </c>
    </row>
    <row r="219" spans="1:18" x14ac:dyDescent="0.3">
      <c r="A219">
        <f t="shared" si="57"/>
        <v>930000</v>
      </c>
      <c r="B219">
        <f t="shared" si="68"/>
        <v>917670</v>
      </c>
      <c r="C219">
        <f t="shared" si="69"/>
        <v>696750</v>
      </c>
      <c r="D219">
        <f t="shared" si="70"/>
        <v>930000</v>
      </c>
      <c r="E219">
        <f t="shared" si="71"/>
        <v>833976</v>
      </c>
      <c r="F219" s="5">
        <f t="shared" si="58"/>
        <v>850714.8</v>
      </c>
      <c r="G219" s="5">
        <f t="shared" si="59"/>
        <v>883350</v>
      </c>
      <c r="H219" s="5">
        <f t="shared" si="72"/>
        <v>893151.44000000006</v>
      </c>
      <c r="I219" s="5">
        <f t="shared" si="60"/>
        <v>9801.4400000000605</v>
      </c>
      <c r="J219" s="5">
        <f t="shared" si="61"/>
        <v>316944</v>
      </c>
      <c r="K219" s="5">
        <f t="shared" si="62"/>
        <v>96024</v>
      </c>
      <c r="L219" s="5">
        <f t="shared" si="63"/>
        <v>96024</v>
      </c>
      <c r="M219" s="5">
        <f t="shared" si="64"/>
        <v>-98524</v>
      </c>
      <c r="N219" s="5">
        <f t="shared" si="73"/>
        <v>9801.4400000000023</v>
      </c>
      <c r="O219" s="5">
        <f t="shared" si="74"/>
        <v>39324797.03651952</v>
      </c>
      <c r="P219" s="8">
        <f t="shared" si="65"/>
        <v>158.95271610258862</v>
      </c>
      <c r="Q219" s="29">
        <f t="shared" si="66"/>
        <v>-513.35263998001756</v>
      </c>
      <c r="R219" s="29">
        <f t="shared" si="67"/>
        <v>20116.232639980022</v>
      </c>
    </row>
    <row r="220" spans="1:18" x14ac:dyDescent="0.3">
      <c r="A220">
        <f t="shared" si="57"/>
        <v>935000</v>
      </c>
      <c r="B220">
        <f t="shared" si="68"/>
        <v>922620</v>
      </c>
      <c r="C220">
        <f t="shared" si="69"/>
        <v>700500</v>
      </c>
      <c r="D220">
        <f t="shared" si="70"/>
        <v>935000</v>
      </c>
      <c r="E220">
        <f t="shared" si="71"/>
        <v>838476</v>
      </c>
      <c r="F220" s="5">
        <f t="shared" si="58"/>
        <v>855304.8</v>
      </c>
      <c r="G220" s="5">
        <f t="shared" si="59"/>
        <v>888100</v>
      </c>
      <c r="H220" s="5">
        <f t="shared" si="72"/>
        <v>897973.44000000006</v>
      </c>
      <c r="I220" s="5">
        <f t="shared" si="60"/>
        <v>9873.4400000000605</v>
      </c>
      <c r="J220" s="5">
        <f t="shared" si="61"/>
        <v>318644</v>
      </c>
      <c r="K220" s="5">
        <f t="shared" si="62"/>
        <v>96524</v>
      </c>
      <c r="L220" s="5">
        <f t="shared" si="63"/>
        <v>96524</v>
      </c>
      <c r="M220" s="5">
        <f t="shared" si="64"/>
        <v>-99024</v>
      </c>
      <c r="N220" s="5">
        <f t="shared" si="73"/>
        <v>9873.4400000000023</v>
      </c>
      <c r="O220" s="5">
        <f t="shared" si="74"/>
        <v>39748672.927515537</v>
      </c>
      <c r="P220" s="8">
        <f t="shared" si="65"/>
        <v>158.67029971241527</v>
      </c>
      <c r="Q220" s="29">
        <f t="shared" si="66"/>
        <v>-496.79441625207801</v>
      </c>
      <c r="R220" s="29">
        <f t="shared" si="67"/>
        <v>20243.674416252084</v>
      </c>
    </row>
    <row r="221" spans="1:18" x14ac:dyDescent="0.3">
      <c r="A221">
        <f t="shared" si="57"/>
        <v>940000</v>
      </c>
      <c r="B221">
        <f t="shared" si="68"/>
        <v>927570</v>
      </c>
      <c r="C221">
        <f t="shared" si="69"/>
        <v>704250</v>
      </c>
      <c r="D221">
        <f t="shared" si="70"/>
        <v>940000</v>
      </c>
      <c r="E221">
        <f t="shared" si="71"/>
        <v>842976</v>
      </c>
      <c r="F221" s="5">
        <f t="shared" si="58"/>
        <v>859894.8</v>
      </c>
      <c r="G221" s="5">
        <f t="shared" si="59"/>
        <v>892850</v>
      </c>
      <c r="H221" s="5">
        <f t="shared" si="72"/>
        <v>902795.44</v>
      </c>
      <c r="I221" s="5">
        <f t="shared" si="60"/>
        <v>9945.4399999999441</v>
      </c>
      <c r="J221" s="5">
        <f t="shared" si="61"/>
        <v>320344</v>
      </c>
      <c r="K221" s="5">
        <f t="shared" si="62"/>
        <v>97024</v>
      </c>
      <c r="L221" s="5">
        <f t="shared" si="63"/>
        <v>97024</v>
      </c>
      <c r="M221" s="5">
        <f t="shared" si="64"/>
        <v>-99524</v>
      </c>
      <c r="N221" s="5">
        <f t="shared" si="73"/>
        <v>9945.4400000000023</v>
      </c>
      <c r="O221" s="5">
        <f t="shared" si="74"/>
        <v>40174821.455961749</v>
      </c>
      <c r="P221" s="8">
        <f t="shared" si="65"/>
        <v>158.39474134141437</v>
      </c>
      <c r="Q221" s="29">
        <f t="shared" si="66"/>
        <v>-480.23624711361845</v>
      </c>
      <c r="R221" s="29">
        <f t="shared" si="67"/>
        <v>20371.116247113623</v>
      </c>
    </row>
    <row r="222" spans="1:18" x14ac:dyDescent="0.3">
      <c r="A222">
        <f t="shared" si="57"/>
        <v>945000</v>
      </c>
      <c r="B222">
        <f t="shared" si="68"/>
        <v>932520</v>
      </c>
      <c r="C222">
        <f t="shared" si="69"/>
        <v>708000</v>
      </c>
      <c r="D222">
        <f t="shared" si="70"/>
        <v>945000</v>
      </c>
      <c r="E222">
        <f t="shared" si="71"/>
        <v>847476</v>
      </c>
      <c r="F222" s="5">
        <f t="shared" si="58"/>
        <v>864484.8</v>
      </c>
      <c r="G222" s="5">
        <f t="shared" si="59"/>
        <v>897600</v>
      </c>
      <c r="H222" s="5">
        <f t="shared" si="72"/>
        <v>907617.44</v>
      </c>
      <c r="I222" s="5">
        <f t="shared" si="60"/>
        <v>10017.439999999944</v>
      </c>
      <c r="J222" s="5">
        <f t="shared" si="61"/>
        <v>322044</v>
      </c>
      <c r="K222" s="5">
        <f t="shared" si="62"/>
        <v>97524</v>
      </c>
      <c r="L222" s="5">
        <f t="shared" si="63"/>
        <v>97524</v>
      </c>
      <c r="M222" s="5">
        <f t="shared" si="64"/>
        <v>-100024</v>
      </c>
      <c r="N222" s="5">
        <f t="shared" si="73"/>
        <v>10017.440000000002</v>
      </c>
      <c r="O222" s="5">
        <f t="shared" si="74"/>
        <v>40603242.62185815</v>
      </c>
      <c r="P222" s="8">
        <f t="shared" si="65"/>
        <v>158.12590012569149</v>
      </c>
      <c r="Q222" s="29">
        <f t="shared" si="66"/>
        <v>-463.67813169835608</v>
      </c>
      <c r="R222" s="29">
        <f t="shared" si="67"/>
        <v>20498.558131698359</v>
      </c>
    </row>
    <row r="223" spans="1:18" x14ac:dyDescent="0.3">
      <c r="A223">
        <f t="shared" si="57"/>
        <v>950000</v>
      </c>
      <c r="B223">
        <f t="shared" si="68"/>
        <v>937470</v>
      </c>
      <c r="C223">
        <f t="shared" si="69"/>
        <v>711750</v>
      </c>
      <c r="D223">
        <f t="shared" si="70"/>
        <v>950000</v>
      </c>
      <c r="E223">
        <f t="shared" si="71"/>
        <v>851976</v>
      </c>
      <c r="F223" s="5">
        <f t="shared" si="58"/>
        <v>869074.8</v>
      </c>
      <c r="G223" s="5">
        <f t="shared" si="59"/>
        <v>902350</v>
      </c>
      <c r="H223" s="5">
        <f t="shared" si="72"/>
        <v>912439.44</v>
      </c>
      <c r="I223" s="5">
        <f t="shared" si="60"/>
        <v>10089.439999999944</v>
      </c>
      <c r="J223" s="5">
        <f t="shared" si="61"/>
        <v>323744</v>
      </c>
      <c r="K223" s="5">
        <f t="shared" si="62"/>
        <v>98024</v>
      </c>
      <c r="L223" s="5">
        <f t="shared" si="63"/>
        <v>98024</v>
      </c>
      <c r="M223" s="5">
        <f t="shared" si="64"/>
        <v>-100524</v>
      </c>
      <c r="N223" s="5">
        <f t="shared" si="73"/>
        <v>10089.440000000002</v>
      </c>
      <c r="O223" s="5">
        <f t="shared" si="74"/>
        <v>41033936.425204776</v>
      </c>
      <c r="P223" s="8">
        <f t="shared" si="65"/>
        <v>157.86363892452368</v>
      </c>
      <c r="Q223" s="29">
        <f t="shared" si="66"/>
        <v>-447.1200691582435</v>
      </c>
      <c r="R223" s="29">
        <f t="shared" si="67"/>
        <v>20626.000069158246</v>
      </c>
    </row>
    <row r="224" spans="1:18" x14ac:dyDescent="0.3">
      <c r="A224">
        <f t="shared" si="57"/>
        <v>955000</v>
      </c>
      <c r="B224">
        <f t="shared" si="68"/>
        <v>942420</v>
      </c>
      <c r="C224">
        <f t="shared" si="69"/>
        <v>715500</v>
      </c>
      <c r="D224">
        <f t="shared" si="70"/>
        <v>955000</v>
      </c>
      <c r="E224">
        <f t="shared" si="71"/>
        <v>856476</v>
      </c>
      <c r="F224" s="5">
        <f t="shared" si="58"/>
        <v>873664.8</v>
      </c>
      <c r="G224" s="5">
        <f t="shared" si="59"/>
        <v>907100</v>
      </c>
      <c r="H224" s="5">
        <f t="shared" si="72"/>
        <v>917261.44</v>
      </c>
      <c r="I224" s="5">
        <f t="shared" si="60"/>
        <v>10161.439999999944</v>
      </c>
      <c r="J224" s="5">
        <f t="shared" si="61"/>
        <v>325444</v>
      </c>
      <c r="K224" s="5">
        <f t="shared" si="62"/>
        <v>98524</v>
      </c>
      <c r="L224" s="5">
        <f t="shared" si="63"/>
        <v>98524</v>
      </c>
      <c r="M224" s="5">
        <f t="shared" si="64"/>
        <v>-101024</v>
      </c>
      <c r="N224" s="5">
        <f t="shared" si="73"/>
        <v>10161.440000000002</v>
      </c>
      <c r="O224" s="5">
        <f t="shared" si="74"/>
        <v>41466902.866001599</v>
      </c>
      <c r="P224" s="8">
        <f t="shared" si="65"/>
        <v>157.6078242010467</v>
      </c>
      <c r="Q224" s="29">
        <f t="shared" si="66"/>
        <v>-430.56205866297933</v>
      </c>
      <c r="R224" s="29">
        <f t="shared" si="67"/>
        <v>20753.442058662986</v>
      </c>
    </row>
    <row r="225" spans="1:18" x14ac:dyDescent="0.3">
      <c r="A225">
        <f t="shared" si="57"/>
        <v>960000</v>
      </c>
      <c r="B225">
        <f t="shared" si="68"/>
        <v>947370</v>
      </c>
      <c r="C225">
        <f t="shared" si="69"/>
        <v>719250</v>
      </c>
      <c r="D225">
        <f t="shared" si="70"/>
        <v>960000</v>
      </c>
      <c r="E225">
        <f t="shared" si="71"/>
        <v>860976</v>
      </c>
      <c r="F225" s="5">
        <f t="shared" si="58"/>
        <v>878254.8</v>
      </c>
      <c r="G225" s="5">
        <f t="shared" si="59"/>
        <v>911850</v>
      </c>
      <c r="H225" s="5">
        <f t="shared" si="72"/>
        <v>922083.44</v>
      </c>
      <c r="I225" s="5">
        <f t="shared" si="60"/>
        <v>10233.439999999944</v>
      </c>
      <c r="J225" s="5">
        <f t="shared" si="61"/>
        <v>327144</v>
      </c>
      <c r="K225" s="5">
        <f t="shared" si="62"/>
        <v>99024</v>
      </c>
      <c r="L225" s="5">
        <f t="shared" si="63"/>
        <v>99024</v>
      </c>
      <c r="M225" s="5">
        <f t="shared" si="64"/>
        <v>-101524</v>
      </c>
      <c r="N225" s="5">
        <f t="shared" si="73"/>
        <v>10233.440000000002</v>
      </c>
      <c r="O225" s="5">
        <f t="shared" si="74"/>
        <v>41902141.944248602</v>
      </c>
      <c r="P225" s="8">
        <f t="shared" si="65"/>
        <v>157.35832590741518</v>
      </c>
      <c r="Q225" s="29">
        <f t="shared" si="66"/>
        <v>-414.00409939955898</v>
      </c>
      <c r="R225" s="29">
        <f t="shared" si="67"/>
        <v>20880.884099399562</v>
      </c>
    </row>
    <row r="226" spans="1:18" x14ac:dyDescent="0.3">
      <c r="A226">
        <f t="shared" si="57"/>
        <v>965000</v>
      </c>
      <c r="B226">
        <f t="shared" si="68"/>
        <v>952320</v>
      </c>
      <c r="C226">
        <f t="shared" si="69"/>
        <v>723000</v>
      </c>
      <c r="D226">
        <f t="shared" si="70"/>
        <v>965000</v>
      </c>
      <c r="E226">
        <f t="shared" si="71"/>
        <v>865476</v>
      </c>
      <c r="F226" s="5">
        <f t="shared" si="58"/>
        <v>882844.8</v>
      </c>
      <c r="G226" s="5">
        <f t="shared" si="59"/>
        <v>916600</v>
      </c>
      <c r="H226" s="5">
        <f t="shared" si="72"/>
        <v>926905.44</v>
      </c>
      <c r="I226" s="5">
        <f t="shared" si="60"/>
        <v>10305.439999999944</v>
      </c>
      <c r="J226" s="5">
        <f t="shared" si="61"/>
        <v>328844</v>
      </c>
      <c r="K226" s="5">
        <f t="shared" si="62"/>
        <v>99524</v>
      </c>
      <c r="L226" s="5">
        <f t="shared" si="63"/>
        <v>99524</v>
      </c>
      <c r="M226" s="5">
        <f t="shared" si="64"/>
        <v>-102024</v>
      </c>
      <c r="N226" s="5">
        <f t="shared" si="73"/>
        <v>10305.440000000002</v>
      </c>
      <c r="O226" s="5">
        <f t="shared" si="74"/>
        <v>42339653.659945801</v>
      </c>
      <c r="P226" s="8">
        <f t="shared" si="65"/>
        <v>157.11501737423066</v>
      </c>
      <c r="Q226" s="29">
        <f t="shared" si="66"/>
        <v>-397.44619057182717</v>
      </c>
      <c r="R226" s="29">
        <f t="shared" si="67"/>
        <v>21008.326190571832</v>
      </c>
    </row>
    <row r="227" spans="1:18" x14ac:dyDescent="0.3">
      <c r="A227">
        <f t="shared" si="57"/>
        <v>970000</v>
      </c>
      <c r="B227">
        <f t="shared" ref="B227:B234" si="75">$D$3*A227-$E$3</f>
        <v>957270</v>
      </c>
      <c r="C227">
        <f t="shared" ref="C227:C234" si="76">$D$4*A227-$E$4</f>
        <v>726750</v>
      </c>
      <c r="D227">
        <f t="shared" ref="D227:D234" si="77">$D$5*A227-$E$5</f>
        <v>970000</v>
      </c>
      <c r="E227">
        <f t="shared" ref="E227:E234" si="78">$D$6*A227-$E$6</f>
        <v>869976</v>
      </c>
      <c r="F227" s="5">
        <f t="shared" si="58"/>
        <v>887434.8</v>
      </c>
      <c r="G227" s="5">
        <f t="shared" si="59"/>
        <v>921350</v>
      </c>
      <c r="H227" s="5">
        <f t="shared" ref="H227:H234" si="79" xml:space="preserve"> $F$15*B227 + $F$16*C227 + $F$17*D227 + $F$18*E227 - $C$14</f>
        <v>931727.44</v>
      </c>
      <c r="I227" s="5">
        <f t="shared" si="60"/>
        <v>10377.439999999944</v>
      </c>
      <c r="J227" s="5">
        <f t="shared" si="61"/>
        <v>330544</v>
      </c>
      <c r="K227" s="5">
        <f t="shared" si="62"/>
        <v>100024</v>
      </c>
      <c r="L227" s="5">
        <f t="shared" si="63"/>
        <v>100024</v>
      </c>
      <c r="M227" s="5">
        <f t="shared" si="64"/>
        <v>-102524</v>
      </c>
      <c r="N227" s="5">
        <f t="shared" ref="N227:N234" si="80" xml:space="preserve"> J227*$F$15 + K227*$F$16 + L227*$F$17 + M227</f>
        <v>10377.440000000002</v>
      </c>
      <c r="O227" s="5">
        <f t="shared" ref="O227:O234" si="81" xml:space="preserve"> J227*J227*$G$15 + K227*K227*$H$16 + L227*L227*$I$17 + 2*(J227*K227*$H$15 + J227*L227*$I$15 + K227*L227*$I$16)</f>
        <v>42779438.013093226</v>
      </c>
      <c r="P227" s="8">
        <f t="shared" si="65"/>
        <v>156.87777520406985</v>
      </c>
      <c r="Q227" s="29">
        <f t="shared" si="66"/>
        <v>-380.8883314000359</v>
      </c>
      <c r="R227" s="29">
        <f t="shared" si="67"/>
        <v>21135.768331400039</v>
      </c>
    </row>
    <row r="228" spans="1:18" x14ac:dyDescent="0.3">
      <c r="A228">
        <f t="shared" ref="A228:A234" si="82">$C$22 + (ROW() - 34)*$C$23</f>
        <v>975000</v>
      </c>
      <c r="B228">
        <f t="shared" si="75"/>
        <v>962220</v>
      </c>
      <c r="C228">
        <f t="shared" si="76"/>
        <v>730500</v>
      </c>
      <c r="D228">
        <f t="shared" si="77"/>
        <v>975000</v>
      </c>
      <c r="E228">
        <f t="shared" si="78"/>
        <v>874476</v>
      </c>
      <c r="F228" s="5">
        <f t="shared" ref="F228:F234" si="83" xml:space="preserve"> ($F$15 + $F$16)*B228 + ($F$17 + $F$18)*E228</f>
        <v>892024.8</v>
      </c>
      <c r="G228" s="5">
        <f t="shared" ref="G228:G234" si="84" xml:space="preserve"> ($F$15 + $F$16)*C228 + ($F$17 + $F$18)*D228</f>
        <v>926100</v>
      </c>
      <c r="H228" s="5">
        <f t="shared" si="79"/>
        <v>936549.44</v>
      </c>
      <c r="I228" s="5">
        <f t="shared" ref="I228:I234" si="85">H228-G228</f>
        <v>10449.439999999944</v>
      </c>
      <c r="J228" s="5">
        <f t="shared" ref="J228:J234" si="86" xml:space="preserve"> B228 - C228 + D228 - E228</f>
        <v>332244</v>
      </c>
      <c r="K228" s="5">
        <f t="shared" ref="K228:K234" si="87" xml:space="preserve"> D228 - E228</f>
        <v>100524</v>
      </c>
      <c r="L228" s="5">
        <f t="shared" ref="L228:L234" si="88" xml:space="preserve"> D228 - E228</f>
        <v>100524</v>
      </c>
      <c r="M228" s="5">
        <f t="shared" ref="M228:M234" si="89" xml:space="preserve"> E228 - D228  - $C$14</f>
        <v>-103024</v>
      </c>
      <c r="N228" s="5">
        <f t="shared" si="80"/>
        <v>10449.440000000002</v>
      </c>
      <c r="O228" s="5">
        <f t="shared" si="81"/>
        <v>43221495.003690831</v>
      </c>
      <c r="P228" s="8">
        <f t="shared" ref="P228:P234" si="90" xml:space="preserve"> SQRT(O228/(2*PI()))*EXP(-N228*N228/(2*O228)) - N228*NORMDIST(-N228/SQRT(O228),0,1,1) - (N228 &lt; 0)</f>
        <v>156.64647916892511</v>
      </c>
      <c r="Q228" s="29">
        <f t="shared" ref="Q228:Q234" si="91">N228 - NORMINV(1 - (1 - $C$32)/2,0,1)*SQRT(O228)</f>
        <v>-364.33052112042787</v>
      </c>
      <c r="R228" s="29">
        <f t="shared" ref="R228:R234" si="92">N228 + NORMINV(1 - (1 - $C$32)/2,0,1)*SQRT(O228)</f>
        <v>21263.210521120433</v>
      </c>
    </row>
    <row r="229" spans="1:18" x14ac:dyDescent="0.3">
      <c r="A229">
        <f t="shared" si="82"/>
        <v>980000</v>
      </c>
      <c r="B229">
        <f t="shared" si="75"/>
        <v>967170</v>
      </c>
      <c r="C229">
        <f t="shared" si="76"/>
        <v>734250</v>
      </c>
      <c r="D229">
        <f t="shared" si="77"/>
        <v>980000</v>
      </c>
      <c r="E229">
        <f t="shared" si="78"/>
        <v>878976</v>
      </c>
      <c r="F229" s="5">
        <f t="shared" si="83"/>
        <v>896614.8</v>
      </c>
      <c r="G229" s="5">
        <f t="shared" si="84"/>
        <v>930850</v>
      </c>
      <c r="H229" s="5">
        <f t="shared" si="79"/>
        <v>941371.44</v>
      </c>
      <c r="I229" s="5">
        <f t="shared" si="85"/>
        <v>10521.439999999944</v>
      </c>
      <c r="J229" s="5">
        <f t="shared" si="86"/>
        <v>333944</v>
      </c>
      <c r="K229" s="5">
        <f t="shared" si="87"/>
        <v>101024</v>
      </c>
      <c r="L229" s="5">
        <f t="shared" si="88"/>
        <v>101024</v>
      </c>
      <c r="M229" s="5">
        <f t="shared" si="89"/>
        <v>-103524</v>
      </c>
      <c r="N229" s="5">
        <f t="shared" si="80"/>
        <v>10521.440000000002</v>
      </c>
      <c r="O229" s="5">
        <f t="shared" si="81"/>
        <v>43665824.631738633</v>
      </c>
      <c r="P229" s="8">
        <f t="shared" si="90"/>
        <v>156.42101211141664</v>
      </c>
      <c r="Q229" s="29">
        <f t="shared" si="91"/>
        <v>-347.77275898482731</v>
      </c>
      <c r="R229" s="29">
        <f t="shared" si="92"/>
        <v>21390.652758984834</v>
      </c>
    </row>
    <row r="230" spans="1:18" x14ac:dyDescent="0.3">
      <c r="A230">
        <f t="shared" si="82"/>
        <v>985000</v>
      </c>
      <c r="B230">
        <f t="shared" si="75"/>
        <v>972120</v>
      </c>
      <c r="C230">
        <f t="shared" si="76"/>
        <v>738000</v>
      </c>
      <c r="D230">
        <f t="shared" si="77"/>
        <v>985000</v>
      </c>
      <c r="E230">
        <f t="shared" si="78"/>
        <v>883476</v>
      </c>
      <c r="F230" s="5">
        <f t="shared" si="83"/>
        <v>901204.8</v>
      </c>
      <c r="G230" s="5">
        <f t="shared" si="84"/>
        <v>935600</v>
      </c>
      <c r="H230" s="5">
        <f t="shared" si="79"/>
        <v>946193.44</v>
      </c>
      <c r="I230" s="5">
        <f t="shared" si="85"/>
        <v>10593.439999999944</v>
      </c>
      <c r="J230" s="5">
        <f t="shared" si="86"/>
        <v>335644</v>
      </c>
      <c r="K230" s="5">
        <f t="shared" si="87"/>
        <v>101524</v>
      </c>
      <c r="L230" s="5">
        <f t="shared" si="88"/>
        <v>101524</v>
      </c>
      <c r="M230" s="5">
        <f t="shared" si="89"/>
        <v>-104024</v>
      </c>
      <c r="N230" s="5">
        <f t="shared" si="80"/>
        <v>10593.440000000002</v>
      </c>
      <c r="O230" s="5">
        <f t="shared" si="81"/>
        <v>44112426.897236653</v>
      </c>
      <c r="P230" s="8">
        <f t="shared" si="90"/>
        <v>156.20125984958895</v>
      </c>
      <c r="Q230" s="29">
        <f t="shared" si="91"/>
        <v>-331.21504426024876</v>
      </c>
      <c r="R230" s="29">
        <f t="shared" si="92"/>
        <v>21518.095044260255</v>
      </c>
    </row>
    <row r="231" spans="1:18" x14ac:dyDescent="0.3">
      <c r="A231">
        <f t="shared" si="82"/>
        <v>990000</v>
      </c>
      <c r="B231">
        <f t="shared" si="75"/>
        <v>977070</v>
      </c>
      <c r="C231">
        <f t="shared" si="76"/>
        <v>741750</v>
      </c>
      <c r="D231">
        <f t="shared" si="77"/>
        <v>990000</v>
      </c>
      <c r="E231">
        <f t="shared" si="78"/>
        <v>887976</v>
      </c>
      <c r="F231" s="5">
        <f t="shared" si="83"/>
        <v>905794.8</v>
      </c>
      <c r="G231" s="5">
        <f t="shared" si="84"/>
        <v>940350</v>
      </c>
      <c r="H231" s="5">
        <f t="shared" si="79"/>
        <v>951015.44</v>
      </c>
      <c r="I231" s="5">
        <f t="shared" si="85"/>
        <v>10665.439999999944</v>
      </c>
      <c r="J231" s="5">
        <f t="shared" si="86"/>
        <v>337344</v>
      </c>
      <c r="K231" s="5">
        <f t="shared" si="87"/>
        <v>102024</v>
      </c>
      <c r="L231" s="5">
        <f t="shared" si="88"/>
        <v>102024</v>
      </c>
      <c r="M231" s="5">
        <f t="shared" si="89"/>
        <v>-104524</v>
      </c>
      <c r="N231" s="5">
        <f t="shared" si="80"/>
        <v>10665.440000000002</v>
      </c>
      <c r="O231" s="5">
        <f t="shared" si="81"/>
        <v>44561301.800184853</v>
      </c>
      <c r="P231" s="8">
        <f t="shared" si="90"/>
        <v>155.98711108516886</v>
      </c>
      <c r="Q231" s="29">
        <f t="shared" si="91"/>
        <v>-314.65737622850611</v>
      </c>
      <c r="R231" s="29">
        <f t="shared" si="92"/>
        <v>21645.537376228509</v>
      </c>
    </row>
    <row r="232" spans="1:18" x14ac:dyDescent="0.3">
      <c r="A232">
        <f t="shared" si="82"/>
        <v>995000</v>
      </c>
      <c r="B232">
        <f t="shared" si="75"/>
        <v>982020</v>
      </c>
      <c r="C232">
        <f t="shared" si="76"/>
        <v>745500</v>
      </c>
      <c r="D232">
        <f t="shared" si="77"/>
        <v>995000</v>
      </c>
      <c r="E232">
        <f t="shared" si="78"/>
        <v>892476</v>
      </c>
      <c r="F232" s="5">
        <f t="shared" si="83"/>
        <v>910384.8</v>
      </c>
      <c r="G232" s="5">
        <f t="shared" si="84"/>
        <v>945100</v>
      </c>
      <c r="H232" s="5">
        <f t="shared" si="79"/>
        <v>955837.43999999994</v>
      </c>
      <c r="I232" s="5">
        <f t="shared" si="85"/>
        <v>10737.439999999944</v>
      </c>
      <c r="J232" s="5">
        <f t="shared" si="86"/>
        <v>339044</v>
      </c>
      <c r="K232" s="5">
        <f t="shared" si="87"/>
        <v>102524</v>
      </c>
      <c r="L232" s="5">
        <f t="shared" si="88"/>
        <v>102524</v>
      </c>
      <c r="M232" s="5">
        <f t="shared" si="89"/>
        <v>-105024</v>
      </c>
      <c r="N232" s="5">
        <f t="shared" si="80"/>
        <v>10737.440000000002</v>
      </c>
      <c r="O232" s="5">
        <f t="shared" si="81"/>
        <v>45012449.340583265</v>
      </c>
      <c r="P232" s="8">
        <f t="shared" si="90"/>
        <v>155.77845731512878</v>
      </c>
      <c r="Q232" s="29">
        <f t="shared" si="91"/>
        <v>-298.09975418584872</v>
      </c>
      <c r="R232" s="29">
        <f t="shared" si="92"/>
        <v>21772.979754185853</v>
      </c>
    </row>
    <row r="233" spans="1:18" x14ac:dyDescent="0.3">
      <c r="A233">
        <f t="shared" si="82"/>
        <v>1000000</v>
      </c>
      <c r="B233">
        <f t="shared" si="75"/>
        <v>986970</v>
      </c>
      <c r="C233">
        <f t="shared" si="76"/>
        <v>749250</v>
      </c>
      <c r="D233">
        <f t="shared" si="77"/>
        <v>1000000</v>
      </c>
      <c r="E233">
        <f t="shared" si="78"/>
        <v>896976</v>
      </c>
      <c r="F233" s="5">
        <f t="shared" si="83"/>
        <v>914974.8</v>
      </c>
      <c r="G233" s="5">
        <f t="shared" si="84"/>
        <v>949850</v>
      </c>
      <c r="H233" s="5">
        <f t="shared" si="79"/>
        <v>960659.44</v>
      </c>
      <c r="I233" s="5">
        <f t="shared" si="85"/>
        <v>10809.439999999944</v>
      </c>
      <c r="J233" s="5">
        <f t="shared" si="86"/>
        <v>340744</v>
      </c>
      <c r="K233" s="5">
        <f t="shared" si="87"/>
        <v>103024</v>
      </c>
      <c r="L233" s="5">
        <f t="shared" si="88"/>
        <v>103024</v>
      </c>
      <c r="M233" s="5">
        <f t="shared" si="89"/>
        <v>-105524</v>
      </c>
      <c r="N233" s="5">
        <f t="shared" si="80"/>
        <v>10809.440000000002</v>
      </c>
      <c r="O233" s="5">
        <f t="shared" si="81"/>
        <v>45465869.518431857</v>
      </c>
      <c r="P233" s="8">
        <f t="shared" si="90"/>
        <v>155.5751927464172</v>
      </c>
      <c r="Q233" s="29">
        <f t="shared" si="91"/>
        <v>-281.54217744259586</v>
      </c>
      <c r="R233" s="29">
        <f t="shared" si="92"/>
        <v>21900.422177442601</v>
      </c>
    </row>
    <row r="234" spans="1:18" x14ac:dyDescent="0.3">
      <c r="A234">
        <f t="shared" si="82"/>
        <v>1005000</v>
      </c>
      <c r="B234">
        <f t="shared" si="75"/>
        <v>991920</v>
      </c>
      <c r="C234">
        <f t="shared" si="76"/>
        <v>753000</v>
      </c>
      <c r="D234">
        <f t="shared" si="77"/>
        <v>1005000</v>
      </c>
      <c r="E234">
        <f t="shared" si="78"/>
        <v>901476</v>
      </c>
      <c r="F234" s="5">
        <f t="shared" si="83"/>
        <v>919564.80000000005</v>
      </c>
      <c r="G234" s="5">
        <f t="shared" si="84"/>
        <v>954600</v>
      </c>
      <c r="H234" s="5">
        <f t="shared" si="79"/>
        <v>965481.44</v>
      </c>
      <c r="I234" s="5">
        <f t="shared" si="85"/>
        <v>10881.439999999944</v>
      </c>
      <c r="J234" s="5">
        <f t="shared" si="86"/>
        <v>342444</v>
      </c>
      <c r="K234" s="5">
        <f t="shared" si="87"/>
        <v>103524</v>
      </c>
      <c r="L234" s="5">
        <f t="shared" si="88"/>
        <v>103524</v>
      </c>
      <c r="M234" s="5">
        <f t="shared" si="89"/>
        <v>-106024</v>
      </c>
      <c r="N234" s="5">
        <f t="shared" si="80"/>
        <v>10881.440000000002</v>
      </c>
      <c r="O234" s="5">
        <f t="shared" si="81"/>
        <v>45921562.333730668</v>
      </c>
      <c r="P234" s="8">
        <f t="shared" si="90"/>
        <v>155.37721421374397</v>
      </c>
      <c r="Q234" s="29">
        <f t="shared" si="91"/>
        <v>-264.98464532279286</v>
      </c>
      <c r="R234" s="29">
        <f t="shared" si="92"/>
        <v>22027.864645322799</v>
      </c>
    </row>
  </sheetData>
  <mergeCells count="20">
    <mergeCell ref="A1:L1"/>
    <mergeCell ref="A32:B32"/>
    <mergeCell ref="G2:K2"/>
    <mergeCell ref="G3:K3"/>
    <mergeCell ref="G4:K4"/>
    <mergeCell ref="G5:K5"/>
    <mergeCell ref="A16:B16"/>
    <mergeCell ref="A17:B17"/>
    <mergeCell ref="A24:B24"/>
    <mergeCell ref="A26:B26"/>
    <mergeCell ref="A18:B18"/>
    <mergeCell ref="A20:B20"/>
    <mergeCell ref="A22:B22"/>
    <mergeCell ref="A23:B23"/>
    <mergeCell ref="R12:S12"/>
    <mergeCell ref="R8:S8"/>
    <mergeCell ref="D10:E10"/>
    <mergeCell ref="D11:E11"/>
    <mergeCell ref="A14:B14"/>
    <mergeCell ref="G14:I14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19"/>
  <sheetViews>
    <sheetView topLeftCell="A10" workbookViewId="0">
      <selection activeCell="A3" sqref="A3"/>
    </sheetView>
  </sheetViews>
  <sheetFormatPr defaultRowHeight="14.4" x14ac:dyDescent="0.3"/>
  <cols>
    <col min="1" max="1" width="13.109375" customWidth="1"/>
    <col min="2" max="2" width="12.88671875" customWidth="1"/>
    <col min="3" max="3" width="11.44140625" customWidth="1"/>
    <col min="4" max="4" width="14.33203125" style="5" customWidth="1"/>
    <col min="5" max="5" width="13" style="5" customWidth="1"/>
    <col min="6" max="6" width="9.109375" style="15"/>
    <col min="7" max="7" width="12.6640625" customWidth="1"/>
    <col min="8" max="8" width="12" bestFit="1" customWidth="1"/>
    <col min="9" max="9" width="9.109375" style="15"/>
    <col min="10" max="10" width="12.6640625" style="5" customWidth="1"/>
    <col min="11" max="11" width="9.33203125" style="5" bestFit="1" customWidth="1"/>
    <col min="12" max="12" width="12.88671875" style="5" customWidth="1"/>
    <col min="17" max="17" width="13.6640625" customWidth="1"/>
    <col min="18" max="18" width="11.44140625" customWidth="1"/>
    <col min="19" max="19" width="12.44140625" customWidth="1"/>
    <col min="21" max="21" width="19.6640625" customWidth="1"/>
    <col min="22" max="22" width="12.5546875" customWidth="1"/>
  </cols>
  <sheetData>
    <row r="1" spans="1:22" x14ac:dyDescent="0.3">
      <c r="A1" s="1" t="s">
        <v>10</v>
      </c>
      <c r="B1" s="6" t="s">
        <v>43</v>
      </c>
      <c r="C1" s="6" t="s">
        <v>44</v>
      </c>
      <c r="D1" s="6" t="s">
        <v>45</v>
      </c>
      <c r="E1" s="6" t="s">
        <v>46</v>
      </c>
      <c r="F1" s="6" t="s">
        <v>26</v>
      </c>
      <c r="G1" s="6" t="s">
        <v>25</v>
      </c>
      <c r="H1" s="7" t="s">
        <v>58</v>
      </c>
    </row>
    <row r="2" spans="1:22" x14ac:dyDescent="0.3">
      <c r="A2" s="16">
        <f>'INB Plot'!C20</f>
        <v>500000</v>
      </c>
      <c r="B2" s="16">
        <f>VLOOKUP($A$2,'INB Plot'!$A$35:$P$234,10)</f>
        <v>170744</v>
      </c>
      <c r="C2" s="16">
        <f>VLOOKUP($A$2,'INB Plot'!$A$35:$P$234,11)</f>
        <v>53024</v>
      </c>
      <c r="D2" s="16">
        <f>VLOOKUP($A$2,'INB Plot'!$A$35:$P$234,12)</f>
        <v>53024</v>
      </c>
      <c r="E2" s="5">
        <f>VLOOKUP($A$2,'INB Plot'!$A$35:$P$234,13)</f>
        <v>-55524</v>
      </c>
      <c r="F2" s="19">
        <f>VLOOKUP($A$2,'INB Plot'!$A$35:$P$234,14)</f>
        <v>3609.4400000000023</v>
      </c>
      <c r="G2" s="16">
        <f>VLOOKUP($A$2,'INB Plot'!$A$35:$P$234,15)</f>
        <v>11373407.112057367</v>
      </c>
      <c r="H2" s="20">
        <f>VLOOKUP($A$2,'INB Plot'!$A$35:$P$234,16)</f>
        <v>245.34485144393841</v>
      </c>
    </row>
    <row r="4" spans="1:22" x14ac:dyDescent="0.3">
      <c r="F4" s="27" t="s">
        <v>17</v>
      </c>
      <c r="G4" s="27" t="s">
        <v>18</v>
      </c>
      <c r="O4" s="24"/>
      <c r="P4" s="24"/>
      <c r="Q4" s="1"/>
      <c r="R4" s="1"/>
    </row>
    <row r="5" spans="1:22" x14ac:dyDescent="0.3">
      <c r="A5" t="s">
        <v>59</v>
      </c>
      <c r="B5" s="13">
        <f>'INB Plot'!B9</f>
        <v>40</v>
      </c>
      <c r="D5" s="30" t="s">
        <v>15</v>
      </c>
      <c r="E5" s="30"/>
      <c r="F5">
        <f>B5/(B5 + B6)</f>
        <v>0.8</v>
      </c>
      <c r="G5">
        <f>B5*B6/((B5+B6)*(B5+B6)*(B5+B6+1))</f>
        <v>3.1372549019607842E-3</v>
      </c>
      <c r="M5" s="24"/>
      <c r="N5" s="24"/>
    </row>
    <row r="6" spans="1:22" x14ac:dyDescent="0.3">
      <c r="A6" t="s">
        <v>60</v>
      </c>
      <c r="B6" s="13">
        <f>'INB Plot'!B10</f>
        <v>10</v>
      </c>
      <c r="D6" s="30" t="s">
        <v>16</v>
      </c>
      <c r="E6" s="30"/>
      <c r="F6">
        <f>B7/(B7 + B8)</f>
        <v>0.7</v>
      </c>
      <c r="G6">
        <f>B7*B8/((B7+B8)*(B7+B8)*(B7+B8+1))</f>
        <v>1.044776119402985E-3</v>
      </c>
      <c r="M6" s="30"/>
      <c r="N6" s="30"/>
    </row>
    <row r="7" spans="1:22" x14ac:dyDescent="0.3">
      <c r="A7" t="s">
        <v>61</v>
      </c>
      <c r="B7" s="13">
        <f>'INB Plot'!B11</f>
        <v>140</v>
      </c>
      <c r="U7" s="22"/>
      <c r="V7" s="5"/>
    </row>
    <row r="8" spans="1:22" x14ac:dyDescent="0.3">
      <c r="A8" t="s">
        <v>62</v>
      </c>
      <c r="B8" s="13">
        <f>'INB Plot'!B12</f>
        <v>60</v>
      </c>
      <c r="D8" t="s">
        <v>56</v>
      </c>
      <c r="E8">
        <f xml:space="preserve"> ( $B$2*$B$2*$B$5*($B$9-$B$5)+$C$2*$C$2*$B$6*($B$9-$B$6)+$D$2*$D$2*$B$7*($B$9-$B$7)-2*( $B$2*$C$2*$B$5*$B$6+$B$2*$D$2*$B$5*$B$7+$C$2*$D$2*$B6*$B$7 ) )</f>
        <v>178420324070400</v>
      </c>
      <c r="V8" s="5"/>
    </row>
    <row r="9" spans="1:22" x14ac:dyDescent="0.3">
      <c r="A9" t="s">
        <v>52</v>
      </c>
      <c r="B9">
        <f xml:space="preserve"> B5 + B6 + B7 + B8</f>
        <v>250</v>
      </c>
    </row>
    <row r="34" spans="1:4" x14ac:dyDescent="0.3">
      <c r="C34" s="22" t="s">
        <v>38</v>
      </c>
      <c r="D34" s="5">
        <f>('INB Plot'!C28 + (L519 - 2)*'INB Plot'!C29)</f>
        <v>1915</v>
      </c>
    </row>
    <row r="35" spans="1:4" x14ac:dyDescent="0.3">
      <c r="C35" s="22" t="s">
        <v>39</v>
      </c>
      <c r="D35" s="5">
        <f>VLOOKUP($D$34,$A$52:$L$517,10)</f>
        <v>30222621.311727244</v>
      </c>
    </row>
    <row r="36" spans="1:4" x14ac:dyDescent="0.3">
      <c r="B36" s="31" t="s">
        <v>40</v>
      </c>
      <c r="C36" s="31"/>
      <c r="D36" s="5">
        <f>VLOOKUP($D$34,$A$52:$L$517,11)</f>
        <v>6145000</v>
      </c>
    </row>
    <row r="37" spans="1:4" x14ac:dyDescent="0.3">
      <c r="C37" s="22" t="s">
        <v>41</v>
      </c>
      <c r="D37" s="5">
        <f>VLOOKUP($D$34,$A$52:$L$517,12)</f>
        <v>24077621.311727244</v>
      </c>
    </row>
    <row r="38" spans="1:4" x14ac:dyDescent="0.3">
      <c r="B38" s="31" t="s">
        <v>73</v>
      </c>
      <c r="C38" s="31"/>
      <c r="D38" s="28">
        <f>VLOOKUP($D$34,$A$52:$L$517,9)</f>
        <v>43.860709365756776</v>
      </c>
    </row>
    <row r="43" spans="1:4" x14ac:dyDescent="0.3">
      <c r="A43">
        <v>0</v>
      </c>
      <c r="B43" s="5">
        <f>D35</f>
        <v>30222621.311727244</v>
      </c>
      <c r="C43" s="5">
        <f>D36</f>
        <v>6145000</v>
      </c>
      <c r="D43" s="5">
        <f>D37</f>
        <v>24077621.311727244</v>
      </c>
    </row>
    <row r="44" spans="1:4" x14ac:dyDescent="0.3">
      <c r="A44" s="5">
        <f>D34</f>
        <v>1915</v>
      </c>
      <c r="B44" s="5">
        <f>D35</f>
        <v>30222621.311727244</v>
      </c>
      <c r="C44" s="5">
        <f>D36</f>
        <v>6145000</v>
      </c>
      <c r="D44" s="5">
        <f>D37</f>
        <v>24077621.311727244</v>
      </c>
    </row>
    <row r="45" spans="1:4" x14ac:dyDescent="0.3">
      <c r="A45" s="5">
        <f>D34</f>
        <v>1915</v>
      </c>
      <c r="B45">
        <v>0</v>
      </c>
      <c r="D45"/>
    </row>
    <row r="51" spans="1:12" x14ac:dyDescent="0.3">
      <c r="A51" s="1" t="s">
        <v>27</v>
      </c>
      <c r="B51" s="23" t="s">
        <v>54</v>
      </c>
      <c r="C51" s="23" t="s">
        <v>55</v>
      </c>
      <c r="D51" s="6" t="s">
        <v>29</v>
      </c>
      <c r="E51" s="6" t="s">
        <v>37</v>
      </c>
      <c r="F51" s="14" t="s">
        <v>30</v>
      </c>
      <c r="G51" s="1" t="s">
        <v>31</v>
      </c>
      <c r="H51" s="1" t="s">
        <v>32</v>
      </c>
      <c r="I51" s="14" t="s">
        <v>33</v>
      </c>
      <c r="J51" s="6" t="s">
        <v>34</v>
      </c>
      <c r="K51" s="6" t="s">
        <v>35</v>
      </c>
      <c r="L51" s="6" t="s">
        <v>36</v>
      </c>
    </row>
    <row r="52" spans="1:12" x14ac:dyDescent="0.3">
      <c r="A52">
        <f>'INB Plot'!$C$28 + (ROW() - 52)*'INB Plot'!$C$29</f>
        <v>125</v>
      </c>
      <c r="B52">
        <f t="shared" ref="B52:B115" si="0" xml:space="preserve"> ($B$9+A52)/(POWER($B$9,2)*($B$9 + 1)*A52)</f>
        <v>1.9123505976095617E-7</v>
      </c>
      <c r="C52">
        <f t="shared" ref="C52:C115" si="1" xml:space="preserve"> 1/(POWER($B$9,2)*(A52 + 1))</f>
        <v>1.2698412698412698E-7</v>
      </c>
      <c r="D52" s="5">
        <f t="shared" ref="D52:D115" si="2">B52*$E$8</f>
        <v>34120221.336172111</v>
      </c>
      <c r="E52" s="5">
        <f t="shared" ref="E52:E115" si="3">C52*$E$8</f>
        <v>22656549.088304762</v>
      </c>
      <c r="F52" s="15">
        <f t="shared" ref="F52:F115" si="4" xml:space="preserve"> E52*SQRT($G$2/(2*PI()))*EXP(-POWER($F$2,2)/(2*$G$2))/D52</f>
        <v>503.84687133213549</v>
      </c>
      <c r="G52">
        <f t="shared" ref="G52:G115" si="5" xml:space="preserve"> -$F$2*NORMDIST(-$F$2/SQRT($G$2),0,1,1) + POWER($G$2,3/2)*EXP( -POWER($F$2,2)/(2*$G$2) ) / (D52*SQRT(2*PI()))</f>
        <v>-260.50937794131357</v>
      </c>
      <c r="H52">
        <f t="shared" ref="H52:H115" si="6" xml:space="preserve"> $F$2*NORMDIST(-$F$2*SQRT(D52)/$G$2,0,1,1) - $G$2*EXP(-POWER($F$2,2)*D52/(2*POWER($G$2,2)))/(SQRT(2*PI()*D52))</f>
        <v>-24.249400467948618</v>
      </c>
      <c r="I52" s="15">
        <f>F52+G52+H52</f>
        <v>219.0880929228733</v>
      </c>
      <c r="J52" s="5">
        <f xml:space="preserve"> 'INB Plot'!$C$16*($H$2 - I52)</f>
        <v>3938513.7781597665</v>
      </c>
      <c r="K52" s="5">
        <f xml:space="preserve"> 'INB Plot'!$C$17 + A52*'INB Plot'!$C$18</f>
        <v>775000</v>
      </c>
      <c r="L52" s="5">
        <f xml:space="preserve"> J52 - K52</f>
        <v>3163513.7781597665</v>
      </c>
    </row>
    <row r="53" spans="1:12" x14ac:dyDescent="0.3">
      <c r="A53">
        <f>'INB Plot'!$C$28 + (ROW() - 52)*'INB Plot'!$C$29</f>
        <v>135</v>
      </c>
      <c r="B53">
        <f t="shared" si="0"/>
        <v>1.8179135310609413E-7</v>
      </c>
      <c r="C53">
        <f t="shared" si="1"/>
        <v>1.1764705882352942E-7</v>
      </c>
      <c r="D53" s="5">
        <f t="shared" si="2"/>
        <v>32435272.134385832</v>
      </c>
      <c r="E53" s="5">
        <f t="shared" si="3"/>
        <v>20990626.36122353</v>
      </c>
      <c r="F53" s="15">
        <f t="shared" si="4"/>
        <v>491.04862192664012</v>
      </c>
      <c r="G53">
        <f t="shared" si="5"/>
        <v>-247.37030704819017</v>
      </c>
      <c r="H53">
        <f t="shared" si="6"/>
        <v>-27.980811234168186</v>
      </c>
      <c r="I53" s="15">
        <f t="shared" ref="I53:I116" si="7">F53+G53+H53</f>
        <v>215.69750364428177</v>
      </c>
      <c r="J53" s="5">
        <f xml:space="preserve"> 'INB Plot'!$C$16*($H$2 - I53)</f>
        <v>4447102.1699484969</v>
      </c>
      <c r="K53" s="5">
        <f xml:space="preserve"> 'INB Plot'!$C$17 + A53*'INB Plot'!$C$18</f>
        <v>805000</v>
      </c>
      <c r="L53" s="5">
        <f t="shared" ref="L53:L116" si="8" xml:space="preserve"> J53 - K53</f>
        <v>3642102.1699484969</v>
      </c>
    </row>
    <row r="54" spans="1:12" x14ac:dyDescent="0.3">
      <c r="A54">
        <f>'INB Plot'!$C$28 + (ROW() - 52)*'INB Plot'!$C$29</f>
        <v>145</v>
      </c>
      <c r="B54">
        <f t="shared" si="0"/>
        <v>1.7365022667948895E-7</v>
      </c>
      <c r="C54">
        <f t="shared" si="1"/>
        <v>1.0958904109589041E-7</v>
      </c>
      <c r="D54" s="5">
        <f t="shared" si="2"/>
        <v>30982729.71905284</v>
      </c>
      <c r="E54" s="5">
        <f t="shared" si="3"/>
        <v>19552912.226893149</v>
      </c>
      <c r="F54" s="15">
        <f t="shared" si="4"/>
        <v>478.85984077881642</v>
      </c>
      <c r="G54">
        <f t="shared" si="5"/>
        <v>-234.89650556737683</v>
      </c>
      <c r="H54">
        <f t="shared" si="6"/>
        <v>-31.72247295759567</v>
      </c>
      <c r="I54" s="15">
        <f t="shared" si="7"/>
        <v>212.24086225384391</v>
      </c>
      <c r="J54" s="5">
        <f xml:space="preserve"> 'INB Plot'!$C$16*($H$2 - I54)</f>
        <v>4965598.3785141744</v>
      </c>
      <c r="K54" s="5">
        <f xml:space="preserve"> 'INB Plot'!$C$17 + A54*'INB Plot'!$C$18</f>
        <v>835000</v>
      </c>
      <c r="L54" s="5">
        <f t="shared" si="8"/>
        <v>4130598.3785141744</v>
      </c>
    </row>
    <row r="55" spans="1:12" x14ac:dyDescent="0.3">
      <c r="A55">
        <f>'INB Plot'!$C$28 + (ROW() - 52)*'INB Plot'!$C$29</f>
        <v>155</v>
      </c>
      <c r="B55">
        <f t="shared" si="0"/>
        <v>1.665595681788973E-7</v>
      </c>
      <c r="C55">
        <f t="shared" si="1"/>
        <v>1.0256410256410256E-7</v>
      </c>
      <c r="D55" s="5">
        <f t="shared" si="2"/>
        <v>29717612.131504741</v>
      </c>
      <c r="E55" s="5">
        <f t="shared" si="3"/>
        <v>18299520.417476922</v>
      </c>
      <c r="F55" s="15">
        <f t="shared" si="4"/>
        <v>467.24261144903164</v>
      </c>
      <c r="G55">
        <f t="shared" si="5"/>
        <v>-223.03869428314681</v>
      </c>
      <c r="H55">
        <f t="shared" si="6"/>
        <v>-35.448371294634171</v>
      </c>
      <c r="I55" s="15">
        <f t="shared" si="7"/>
        <v>208.75554587125066</v>
      </c>
      <c r="J55" s="5">
        <f xml:space="preserve"> 'INB Plot'!$C$16*($H$2 - I55)</f>
        <v>5488395.8359031621</v>
      </c>
      <c r="K55" s="5">
        <f xml:space="preserve"> 'INB Plot'!$C$17 + A55*'INB Plot'!$C$18</f>
        <v>865000</v>
      </c>
      <c r="L55" s="5">
        <f t="shared" si="8"/>
        <v>4623395.8359031621</v>
      </c>
    </row>
    <row r="56" spans="1:12" x14ac:dyDescent="0.3">
      <c r="A56">
        <f>'INB Plot'!$C$28 + (ROW() - 52)*'INB Plot'!$C$29</f>
        <v>165</v>
      </c>
      <c r="B56">
        <f t="shared" si="0"/>
        <v>1.6032838343595316E-7</v>
      </c>
      <c r="C56">
        <f t="shared" si="1"/>
        <v>9.6385542168674693E-8</v>
      </c>
      <c r="D56" s="5">
        <f t="shared" si="2"/>
        <v>28605842.130326115</v>
      </c>
      <c r="E56" s="5">
        <f t="shared" si="3"/>
        <v>17197139.669436142</v>
      </c>
      <c r="F56" s="15">
        <f t="shared" si="4"/>
        <v>456.16097205668871</v>
      </c>
      <c r="G56">
        <f t="shared" si="5"/>
        <v>-211.75234378369908</v>
      </c>
      <c r="H56">
        <f t="shared" si="6"/>
        <v>-39.138692005263209</v>
      </c>
      <c r="I56" s="15">
        <f t="shared" si="7"/>
        <v>205.26993626772642</v>
      </c>
      <c r="J56" s="5">
        <f xml:space="preserve"> 'INB Plot'!$C$16*($H$2 - I56)</f>
        <v>6011237.276431798</v>
      </c>
      <c r="K56" s="5">
        <f xml:space="preserve"> 'INB Plot'!$C$17 + A56*'INB Plot'!$C$18</f>
        <v>895000</v>
      </c>
      <c r="L56" s="5">
        <f t="shared" si="8"/>
        <v>5116237.276431798</v>
      </c>
    </row>
    <row r="57" spans="1:12" x14ac:dyDescent="0.3">
      <c r="A57">
        <f>'INB Plot'!$C$28 + (ROW() - 52)*'INB Plot'!$C$29</f>
        <v>175</v>
      </c>
      <c r="B57">
        <f t="shared" si="0"/>
        <v>1.5480933409220262E-7</v>
      </c>
      <c r="C57">
        <f t="shared" si="1"/>
        <v>9.0909090909090915E-8</v>
      </c>
      <c r="D57" s="5">
        <f t="shared" si="2"/>
        <v>27621131.557853613</v>
      </c>
      <c r="E57" s="5">
        <f t="shared" si="3"/>
        <v>16220029.460945455</v>
      </c>
      <c r="F57" s="15">
        <f t="shared" si="4"/>
        <v>445.58115693343268</v>
      </c>
      <c r="G57">
        <f t="shared" si="5"/>
        <v>-200.99711566069578</v>
      </c>
      <c r="H57">
        <f t="shared" si="6"/>
        <v>-42.778526125730451</v>
      </c>
      <c r="I57" s="15">
        <f t="shared" si="7"/>
        <v>201.80551514700645</v>
      </c>
      <c r="J57" s="5">
        <f xml:space="preserve"> 'INB Plot'!$C$16*($H$2 - I57)</f>
        <v>6530900.4445397947</v>
      </c>
      <c r="K57" s="5">
        <f xml:space="preserve"> 'INB Plot'!$C$17 + A57*'INB Plot'!$C$18</f>
        <v>925000</v>
      </c>
      <c r="L57" s="5">
        <f t="shared" si="8"/>
        <v>5605900.4445397947</v>
      </c>
    </row>
    <row r="58" spans="1:12" x14ac:dyDescent="0.3">
      <c r="A58">
        <f>'INB Plot'!$C$28 + (ROW() - 52)*'INB Plot'!$C$29</f>
        <v>185</v>
      </c>
      <c r="B58">
        <f t="shared" si="0"/>
        <v>1.4988693873156024E-7</v>
      </c>
      <c r="C58">
        <f t="shared" si="1"/>
        <v>8.6021505376344089E-8</v>
      </c>
      <c r="D58" s="5">
        <f t="shared" si="2"/>
        <v>26742876.182405166</v>
      </c>
      <c r="E58" s="5">
        <f t="shared" si="3"/>
        <v>15347984.866270969</v>
      </c>
      <c r="F58" s="15">
        <f t="shared" si="4"/>
        <v>435.47165631264659</v>
      </c>
      <c r="G58">
        <f t="shared" si="5"/>
        <v>-190.73638078472726</v>
      </c>
      <c r="H58">
        <f t="shared" si="6"/>
        <v>-46.356829555598836</v>
      </c>
      <c r="I58" s="15">
        <f t="shared" si="7"/>
        <v>198.37844597232049</v>
      </c>
      <c r="J58" s="5">
        <f xml:space="preserve"> 'INB Plot'!$C$16*($H$2 - I58)</f>
        <v>7044960.8207426881</v>
      </c>
      <c r="K58" s="5">
        <f xml:space="preserve"> 'INB Plot'!$C$17 + A58*'INB Plot'!$C$18</f>
        <v>955000</v>
      </c>
      <c r="L58" s="5">
        <f t="shared" si="8"/>
        <v>6089960.8207426881</v>
      </c>
    </row>
    <row r="59" spans="1:12" x14ac:dyDescent="0.3">
      <c r="A59">
        <f>'INB Plot'!$C$28 + (ROW() - 52)*'INB Plot'!$C$29</f>
        <v>195</v>
      </c>
      <c r="B59">
        <f t="shared" si="0"/>
        <v>1.4546940443354786E-7</v>
      </c>
      <c r="C59">
        <f t="shared" si="1"/>
        <v>8.1632653061224493E-8</v>
      </c>
      <c r="D59" s="5">
        <f t="shared" si="2"/>
        <v>25954698.281361692</v>
      </c>
      <c r="E59" s="5">
        <f t="shared" si="3"/>
        <v>14564924.413910205</v>
      </c>
      <c r="F59" s="15">
        <f t="shared" si="4"/>
        <v>425.80317456881119</v>
      </c>
      <c r="G59">
        <f t="shared" si="5"/>
        <v>-180.93680253239773</v>
      </c>
      <c r="H59">
        <f t="shared" si="6"/>
        <v>-49.865595065632817</v>
      </c>
      <c r="I59" s="15">
        <f t="shared" si="7"/>
        <v>195.00077697078063</v>
      </c>
      <c r="J59" s="5">
        <f xml:space="preserve"> 'INB Plot'!$C$16*($H$2 - I59)</f>
        <v>7551611.170973666</v>
      </c>
      <c r="K59" s="5">
        <f xml:space="preserve"> 'INB Plot'!$C$17 + A59*'INB Plot'!$C$18</f>
        <v>985000</v>
      </c>
      <c r="L59" s="5">
        <f t="shared" si="8"/>
        <v>6566611.170973666</v>
      </c>
    </row>
    <row r="60" spans="1:12" x14ac:dyDescent="0.3">
      <c r="A60">
        <f>'INB Plot'!$C$28 + (ROW() - 52)*'INB Plot'!$C$29</f>
        <v>205</v>
      </c>
      <c r="B60">
        <f t="shared" si="0"/>
        <v>1.4148284909143912E-7</v>
      </c>
      <c r="C60">
        <f t="shared" si="1"/>
        <v>7.7669902912621364E-8</v>
      </c>
      <c r="D60" s="5">
        <f t="shared" si="2"/>
        <v>25243415.785298064</v>
      </c>
      <c r="E60" s="5">
        <f t="shared" si="3"/>
        <v>13857889.248186409</v>
      </c>
      <c r="F60" s="15">
        <f t="shared" si="4"/>
        <v>416.5485336554699</v>
      </c>
      <c r="G60">
        <f t="shared" si="5"/>
        <v>-171.56797497247823</v>
      </c>
      <c r="H60">
        <f t="shared" si="6"/>
        <v>-53.299196712510422</v>
      </c>
      <c r="I60" s="15">
        <f t="shared" si="7"/>
        <v>191.68136197048125</v>
      </c>
      <c r="J60" s="5">
        <f xml:space="preserve"> 'INB Plot'!$C$16*($H$2 - I60)</f>
        <v>8049523.4210185744</v>
      </c>
      <c r="K60" s="5">
        <f xml:space="preserve"> 'INB Plot'!$C$17 + A60*'INB Plot'!$C$18</f>
        <v>1015000</v>
      </c>
      <c r="L60" s="5">
        <f t="shared" si="8"/>
        <v>7034523.4210185744</v>
      </c>
    </row>
    <row r="61" spans="1:12" x14ac:dyDescent="0.3">
      <c r="A61">
        <f>'INB Plot'!$C$28 + (ROW() - 52)*'INB Plot'!$C$29</f>
        <v>215</v>
      </c>
      <c r="B61">
        <f t="shared" si="0"/>
        <v>1.3786713610673586E-7</v>
      </c>
      <c r="C61">
        <f t="shared" si="1"/>
        <v>7.4074074074074073E-8</v>
      </c>
      <c r="D61" s="5">
        <f t="shared" si="2"/>
        <v>24598299.102821756</v>
      </c>
      <c r="E61" s="5">
        <f t="shared" si="3"/>
        <v>13216320.301511111</v>
      </c>
      <c r="F61" s="15">
        <f t="shared" si="4"/>
        <v>407.68254911551821</v>
      </c>
      <c r="G61">
        <f t="shared" si="5"/>
        <v>-162.60210773771666</v>
      </c>
      <c r="H61">
        <f t="shared" si="6"/>
        <v>-56.653872024128219</v>
      </c>
      <c r="I61" s="15">
        <f t="shared" si="7"/>
        <v>188.42656935367333</v>
      </c>
      <c r="J61" s="5">
        <f xml:space="preserve"> 'INB Plot'!$C$16*($H$2 - I61)</f>
        <v>8537742.313539762</v>
      </c>
      <c r="K61" s="5">
        <f xml:space="preserve"> 'INB Plot'!$C$17 + A61*'INB Plot'!$C$18</f>
        <v>1045000</v>
      </c>
      <c r="L61" s="5">
        <f t="shared" si="8"/>
        <v>7492742.313539762</v>
      </c>
    </row>
    <row r="62" spans="1:12" x14ac:dyDescent="0.3">
      <c r="A62">
        <f>'INB Plot'!$C$28 + (ROW() - 52)*'INB Plot'!$C$29</f>
        <v>225</v>
      </c>
      <c r="B62">
        <f t="shared" si="0"/>
        <v>1.3457281983178397E-7</v>
      </c>
      <c r="C62">
        <f t="shared" si="1"/>
        <v>7.0796460176991156E-8</v>
      </c>
      <c r="D62" s="5">
        <f t="shared" si="2"/>
        <v>24010526.125454448</v>
      </c>
      <c r="E62" s="5">
        <f t="shared" si="3"/>
        <v>12631527.36781593</v>
      </c>
      <c r="F62" s="15">
        <f t="shared" si="4"/>
        <v>399.18189480016889</v>
      </c>
      <c r="G62">
        <f t="shared" si="5"/>
        <v>-154.01375070231342</v>
      </c>
      <c r="H62">
        <f t="shared" si="6"/>
        <v>-59.927313346876673</v>
      </c>
      <c r="I62" s="15">
        <f t="shared" si="7"/>
        <v>185.2408307509788</v>
      </c>
      <c r="J62" s="5">
        <f xml:space="preserve"> 'INB Plot'!$C$16*($H$2 - I62)</f>
        <v>9015603.1039439421</v>
      </c>
      <c r="K62" s="5">
        <f xml:space="preserve"> 'INB Plot'!$C$17 + A62*'INB Plot'!$C$18</f>
        <v>1075000</v>
      </c>
      <c r="L62" s="5">
        <f t="shared" si="8"/>
        <v>7940603.1039439421</v>
      </c>
    </row>
    <row r="63" spans="1:12" x14ac:dyDescent="0.3">
      <c r="A63">
        <f>'INB Plot'!$C$28 + (ROW() - 52)*'INB Plot'!$C$29</f>
        <v>235</v>
      </c>
      <c r="B63">
        <f t="shared" si="0"/>
        <v>1.315588708993812E-7</v>
      </c>
      <c r="C63">
        <f t="shared" si="1"/>
        <v>6.7796610169491527E-8</v>
      </c>
      <c r="D63" s="5">
        <f t="shared" si="2"/>
        <v>23472776.380203508</v>
      </c>
      <c r="E63" s="5">
        <f t="shared" si="3"/>
        <v>12096293.157315254</v>
      </c>
      <c r="F63" s="15">
        <f t="shared" si="4"/>
        <v>391.02496575601612</v>
      </c>
      <c r="G63">
        <f t="shared" si="5"/>
        <v>-145.77955271991647</v>
      </c>
      <c r="H63">
        <f t="shared" si="6"/>
        <v>-63.11834531375095</v>
      </c>
      <c r="I63" s="15">
        <f t="shared" si="7"/>
        <v>182.1270677223487</v>
      </c>
      <c r="J63" s="5">
        <f xml:space="preserve"> 'INB Plot'!$C$16*($H$2 - I63)</f>
        <v>9482667.558238456</v>
      </c>
      <c r="K63" s="5">
        <f xml:space="preserve"> 'INB Plot'!$C$17 + A63*'INB Plot'!$C$18</f>
        <v>1105000</v>
      </c>
      <c r="L63" s="5">
        <f t="shared" si="8"/>
        <v>8377667.558238456</v>
      </c>
    </row>
    <row r="64" spans="1:12" x14ac:dyDescent="0.3">
      <c r="A64">
        <f>'INB Plot'!$C$28 + (ROW() - 52)*'INB Plot'!$C$29</f>
        <v>245</v>
      </c>
      <c r="B64">
        <f t="shared" si="0"/>
        <v>1.2879095861452151E-7</v>
      </c>
      <c r="C64">
        <f t="shared" si="1"/>
        <v>6.5040650406504063E-8</v>
      </c>
      <c r="D64" s="5">
        <f t="shared" si="2"/>
        <v>22978924.573340405</v>
      </c>
      <c r="E64" s="5">
        <f t="shared" si="3"/>
        <v>11604573.923278049</v>
      </c>
      <c r="F64" s="15">
        <f t="shared" si="4"/>
        <v>383.19174471601423</v>
      </c>
      <c r="G64">
        <f t="shared" si="5"/>
        <v>-137.87804960549522</v>
      </c>
      <c r="H64">
        <f t="shared" si="6"/>
        <v>-66.226670135206291</v>
      </c>
      <c r="I64" s="15">
        <f t="shared" si="7"/>
        <v>179.08702497531272</v>
      </c>
      <c r="J64" s="5">
        <f xml:space="preserve"> 'INB Plot'!$C$16*($H$2 - I64)</f>
        <v>9938673.9702938534</v>
      </c>
      <c r="K64" s="5">
        <f xml:space="preserve"> 'INB Plot'!$C$17 + A64*'INB Plot'!$C$18</f>
        <v>1135000</v>
      </c>
      <c r="L64" s="5">
        <f t="shared" si="8"/>
        <v>8803673.9702938534</v>
      </c>
    </row>
    <row r="65" spans="1:12" x14ac:dyDescent="0.3">
      <c r="A65">
        <f>'INB Plot'!$C$28 + (ROW() - 52)*'INB Plot'!$C$29</f>
        <v>255</v>
      </c>
      <c r="B65">
        <f t="shared" si="0"/>
        <v>1.2624013748925866E-7</v>
      </c>
      <c r="C65">
        <f t="shared" si="1"/>
        <v>6.2499999999999997E-8</v>
      </c>
      <c r="D65" s="5">
        <f t="shared" si="2"/>
        <v>22523806.241525382</v>
      </c>
      <c r="E65" s="5">
        <f t="shared" si="3"/>
        <v>11151270.2544</v>
      </c>
      <c r="F65" s="15">
        <f t="shared" si="4"/>
        <v>375.66367518335812</v>
      </c>
      <c r="G65">
        <f t="shared" si="5"/>
        <v>-130.28947730748666</v>
      </c>
      <c r="H65">
        <f t="shared" si="6"/>
        <v>-69.252666292861818</v>
      </c>
      <c r="I65" s="15">
        <f t="shared" si="7"/>
        <v>176.12153158300964</v>
      </c>
      <c r="J65" s="5">
        <f xml:space="preserve"> 'INB Plot'!$C$16*($H$2 - I65)</f>
        <v>10383497.979139315</v>
      </c>
      <c r="K65" s="5">
        <f xml:space="preserve"> 'INB Plot'!$C$17 + A65*'INB Plot'!$C$18</f>
        <v>1165000</v>
      </c>
      <c r="L65" s="5">
        <f t="shared" si="8"/>
        <v>9218497.979139315</v>
      </c>
    </row>
    <row r="66" spans="1:12" x14ac:dyDescent="0.3">
      <c r="A66">
        <f>'INB Plot'!$C$28 + (ROW() - 52)*'INB Plot'!$C$29</f>
        <v>265</v>
      </c>
      <c r="B66">
        <f t="shared" si="0"/>
        <v>1.2388183116590243E-7</v>
      </c>
      <c r="C66">
        <f t="shared" si="1"/>
        <v>6.0150375939849629E-8</v>
      </c>
      <c r="D66" s="5">
        <f t="shared" si="2"/>
        <v>22103036.463054892</v>
      </c>
      <c r="E66" s="5">
        <f t="shared" si="3"/>
        <v>10732049.568144362</v>
      </c>
      <c r="F66" s="15">
        <f t="shared" si="4"/>
        <v>368.4235426041318</v>
      </c>
      <c r="G66">
        <f t="shared" si="5"/>
        <v>-122.99560684629398</v>
      </c>
      <c r="H66">
        <f t="shared" si="6"/>
        <v>-72.197229316232523</v>
      </c>
      <c r="I66" s="15">
        <f t="shared" si="7"/>
        <v>173.23070644160529</v>
      </c>
      <c r="J66" s="5">
        <f xml:space="preserve"> 'INB Plot'!$C$16*($H$2 - I66)</f>
        <v>10817121.750349967</v>
      </c>
      <c r="K66" s="5">
        <f xml:space="preserve"> 'INB Plot'!$C$17 + A66*'INB Plot'!$C$18</f>
        <v>1195000</v>
      </c>
      <c r="L66" s="5">
        <f t="shared" si="8"/>
        <v>9622121.7503499668</v>
      </c>
    </row>
    <row r="67" spans="1:12" x14ac:dyDescent="0.3">
      <c r="A67">
        <f>'INB Plot'!$C$28 + (ROW() - 52)*'INB Plot'!$C$29</f>
        <v>275</v>
      </c>
      <c r="B67">
        <f t="shared" si="0"/>
        <v>1.2169503802969939E-7</v>
      </c>
      <c r="C67">
        <f t="shared" si="1"/>
        <v>5.7971014492753623E-8</v>
      </c>
      <c r="D67" s="5">
        <f t="shared" si="2"/>
        <v>21712868.123018619</v>
      </c>
      <c r="E67" s="5">
        <f t="shared" si="3"/>
        <v>10343207.192486957</v>
      </c>
      <c r="F67" s="15">
        <f t="shared" si="4"/>
        <v>361.4553642165319</v>
      </c>
      <c r="G67">
        <f t="shared" si="5"/>
        <v>-115.97959811695625</v>
      </c>
      <c r="H67">
        <f t="shared" si="6"/>
        <v>-75.061645769197042</v>
      </c>
      <c r="I67" s="15">
        <f t="shared" si="7"/>
        <v>170.41412033037861</v>
      </c>
      <c r="J67" s="5">
        <f xml:space="preserve"> 'INB Plot'!$C$16*($H$2 - I67)</f>
        <v>11239609.66703397</v>
      </c>
      <c r="K67" s="5">
        <f xml:space="preserve"> 'INB Plot'!$C$17 + A67*'INB Plot'!$C$18</f>
        <v>1225000</v>
      </c>
      <c r="L67" s="5">
        <f t="shared" si="8"/>
        <v>10014609.66703397</v>
      </c>
    </row>
    <row r="68" spans="1:12" x14ac:dyDescent="0.3">
      <c r="A68">
        <f>'INB Plot'!$C$28 + (ROW() - 52)*'INB Plot'!$C$29</f>
        <v>285</v>
      </c>
      <c r="B68">
        <f t="shared" si="0"/>
        <v>1.196617040609492E-7</v>
      </c>
      <c r="C68">
        <f t="shared" si="1"/>
        <v>5.5944055944055941E-8</v>
      </c>
      <c r="D68" s="5">
        <f t="shared" si="2"/>
        <v>21350080.017370854</v>
      </c>
      <c r="E68" s="5">
        <f t="shared" si="3"/>
        <v>9981556.591351049</v>
      </c>
      <c r="F68" s="15">
        <f t="shared" si="4"/>
        <v>354.74428761918142</v>
      </c>
      <c r="G68">
        <f t="shared" si="5"/>
        <v>-109.22587008778061</v>
      </c>
      <c r="H68">
        <f t="shared" si="6"/>
        <v>-77.847493490103091</v>
      </c>
      <c r="I68" s="15">
        <f t="shared" si="7"/>
        <v>167.67092404129772</v>
      </c>
      <c r="J68" s="5">
        <f xml:space="preserve"> 'INB Plot'!$C$16*($H$2 - I68)</f>
        <v>11651089.110396102</v>
      </c>
      <c r="K68" s="5">
        <f xml:space="preserve"> 'INB Plot'!$C$17 + A68*'INB Plot'!$C$18</f>
        <v>1255000</v>
      </c>
      <c r="L68" s="5">
        <f t="shared" si="8"/>
        <v>10396089.110396102</v>
      </c>
    </row>
    <row r="69" spans="1:12" x14ac:dyDescent="0.3">
      <c r="A69">
        <f>'INB Plot'!$C$28 + (ROW() - 52)*'INB Plot'!$C$29</f>
        <v>295</v>
      </c>
      <c r="B69">
        <f t="shared" si="0"/>
        <v>1.1776622324262273E-7</v>
      </c>
      <c r="C69">
        <f t="shared" si="1"/>
        <v>5.4054054054054056E-8</v>
      </c>
      <c r="D69" s="5">
        <f t="shared" si="2"/>
        <v>21011887.715495821</v>
      </c>
      <c r="E69" s="5">
        <f t="shared" si="3"/>
        <v>9644341.841643244</v>
      </c>
      <c r="F69" s="15">
        <f t="shared" si="4"/>
        <v>348.27649778233592</v>
      </c>
      <c r="G69">
        <f t="shared" si="5"/>
        <v>-102.7199852890335</v>
      </c>
      <c r="H69">
        <f t="shared" si="6"/>
        <v>-80.556562626417019</v>
      </c>
      <c r="I69" s="15">
        <f t="shared" si="7"/>
        <v>164.9999498668854</v>
      </c>
      <c r="J69" s="5">
        <f xml:space="preserve"> 'INB Plot'!$C$16*($H$2 - I69)</f>
        <v>12051735.236557951</v>
      </c>
      <c r="K69" s="5">
        <f xml:space="preserve"> 'INB Plot'!$C$17 + A69*'INB Plot'!$C$18</f>
        <v>1285000</v>
      </c>
      <c r="L69" s="5">
        <f t="shared" si="8"/>
        <v>10766735.236557951</v>
      </c>
    </row>
    <row r="70" spans="1:12" x14ac:dyDescent="0.3">
      <c r="A70">
        <f>'INB Plot'!$C$28 + (ROW() - 52)*'INB Plot'!$C$29</f>
        <v>305</v>
      </c>
      <c r="B70">
        <f t="shared" si="0"/>
        <v>1.1599503624844883E-7</v>
      </c>
      <c r="C70">
        <f t="shared" si="1"/>
        <v>5.2287581699346407E-8</v>
      </c>
      <c r="D70" s="5">
        <f t="shared" si="2"/>
        <v>20695871.958006036</v>
      </c>
      <c r="E70" s="5">
        <f t="shared" si="3"/>
        <v>9329167.271654902</v>
      </c>
      <c r="F70" s="15">
        <f t="shared" si="4"/>
        <v>342.03913204900135</v>
      </c>
      <c r="G70">
        <f t="shared" si="5"/>
        <v>-96.448546789340355</v>
      </c>
      <c r="H70">
        <f t="shared" si="6"/>
        <v>-83.190793172288579</v>
      </c>
      <c r="I70" s="15">
        <f t="shared" si="7"/>
        <v>162.39979208737242</v>
      </c>
      <c r="J70" s="5">
        <f xml:space="preserve"> 'INB Plot'!$C$16*($H$2 - I70)</f>
        <v>12441758.9034849</v>
      </c>
      <c r="K70" s="5">
        <f xml:space="preserve"> 'INB Plot'!$C$17 + A70*'INB Plot'!$C$18</f>
        <v>1315000</v>
      </c>
      <c r="L70" s="5">
        <f t="shared" si="8"/>
        <v>11126758.9034849</v>
      </c>
    </row>
    <row r="71" spans="1:12" x14ac:dyDescent="0.3">
      <c r="A71">
        <f>'INB Plot'!$C$28 + (ROW() - 52)*'INB Plot'!$C$29</f>
        <v>315</v>
      </c>
      <c r="B71">
        <f t="shared" si="0"/>
        <v>1.1433630557136533E-7</v>
      </c>
      <c r="C71">
        <f t="shared" si="1"/>
        <v>5.0632911392405062E-8</v>
      </c>
      <c r="D71" s="5">
        <f t="shared" si="2"/>
        <v>20399920.693055283</v>
      </c>
      <c r="E71" s="5">
        <f t="shared" si="3"/>
        <v>9033940.4592607599</v>
      </c>
      <c r="F71" s="15">
        <f t="shared" si="4"/>
        <v>336.0202025849523</v>
      </c>
      <c r="G71">
        <f t="shared" si="5"/>
        <v>-90.399106112645143</v>
      </c>
      <c r="H71">
        <f t="shared" si="6"/>
        <v>-85.752225628013946</v>
      </c>
      <c r="I71" s="15">
        <f t="shared" si="7"/>
        <v>159.86887084429321</v>
      </c>
      <c r="J71" s="5">
        <f xml:space="preserve"> 'INB Plot'!$C$16*($H$2 - I71)</f>
        <v>12821397.08994678</v>
      </c>
      <c r="K71" s="5">
        <f xml:space="preserve"> 'INB Plot'!$C$17 + A71*'INB Plot'!$C$18</f>
        <v>1345000</v>
      </c>
      <c r="L71" s="5">
        <f t="shared" si="8"/>
        <v>11476397.08994678</v>
      </c>
    </row>
    <row r="72" spans="1:12" x14ac:dyDescent="0.3">
      <c r="A72">
        <f>'INB Plot'!$C$28 + (ROW() - 52)*'INB Plot'!$C$29</f>
        <v>325</v>
      </c>
      <c r="B72">
        <f t="shared" si="0"/>
        <v>1.127796506282562E-7</v>
      </c>
      <c r="C72">
        <f t="shared" si="1"/>
        <v>4.9079754601226991E-8</v>
      </c>
      <c r="D72" s="5">
        <f t="shared" si="2"/>
        <v>20122181.813639961</v>
      </c>
      <c r="E72" s="5">
        <f t="shared" si="3"/>
        <v>8756825.7212466262</v>
      </c>
      <c r="F72" s="15">
        <f t="shared" si="4"/>
        <v>330.20852570366958</v>
      </c>
      <c r="G72">
        <f t="shared" si="5"/>
        <v>-84.560080763834947</v>
      </c>
      <c r="H72">
        <f t="shared" si="6"/>
        <v>-88.242962111498116</v>
      </c>
      <c r="I72" s="15">
        <f t="shared" si="7"/>
        <v>157.40548282833652</v>
      </c>
      <c r="J72" s="5">
        <f xml:space="preserve"> 'INB Plot'!$C$16*($H$2 - I72)</f>
        <v>13190905.292340284</v>
      </c>
      <c r="K72" s="5">
        <f xml:space="preserve"> 'INB Plot'!$C$17 + A72*'INB Plot'!$C$18</f>
        <v>1375000</v>
      </c>
      <c r="L72" s="5">
        <f t="shared" si="8"/>
        <v>11815905.292340284</v>
      </c>
    </row>
    <row r="73" spans="1:12" x14ac:dyDescent="0.3">
      <c r="A73">
        <f>'INB Plot'!$C$28 + (ROW() - 52)*'INB Plot'!$C$29</f>
        <v>335</v>
      </c>
      <c r="B73">
        <f t="shared" si="0"/>
        <v>1.1131593030861628E-7</v>
      </c>
      <c r="C73">
        <f t="shared" si="1"/>
        <v>4.761904761904762E-8</v>
      </c>
      <c r="D73" s="5">
        <f t="shared" si="2"/>
        <v>19861024.359861378</v>
      </c>
      <c r="E73" s="5">
        <f t="shared" si="3"/>
        <v>8496205.9081142861</v>
      </c>
      <c r="F73" s="15">
        <f t="shared" si="4"/>
        <v>324.59365749281807</v>
      </c>
      <c r="G73">
        <f t="shared" si="5"/>
        <v>-78.920680213274807</v>
      </c>
      <c r="H73">
        <f t="shared" si="6"/>
        <v>-90.66513580814842</v>
      </c>
      <c r="I73" s="15">
        <f t="shared" si="7"/>
        <v>155.00784147139484</v>
      </c>
      <c r="J73" s="5">
        <f xml:space="preserve"> 'INB Plot'!$C$16*($H$2 - I73)</f>
        <v>13550551.495881535</v>
      </c>
      <c r="K73" s="5">
        <f xml:space="preserve"> 'INB Plot'!$C$17 + A73*'INB Plot'!$C$18</f>
        <v>1405000</v>
      </c>
      <c r="L73" s="5">
        <f t="shared" si="8"/>
        <v>12145551.495881535</v>
      </c>
    </row>
    <row r="74" spans="1:12" x14ac:dyDescent="0.3">
      <c r="A74">
        <f>'INB Plot'!$C$28 + (ROW() - 52)*'INB Plot'!$C$29</f>
        <v>345</v>
      </c>
      <c r="B74">
        <f t="shared" si="0"/>
        <v>1.0993706334083954E-7</v>
      </c>
      <c r="C74">
        <f t="shared" si="1"/>
        <v>4.6242774566473989E-8</v>
      </c>
      <c r="D74" s="5">
        <f t="shared" si="2"/>
        <v>19615006.46862068</v>
      </c>
      <c r="E74" s="5">
        <f t="shared" si="3"/>
        <v>8250650.82406474</v>
      </c>
      <c r="F74" s="15">
        <f t="shared" si="4"/>
        <v>319.16583518931265</v>
      </c>
      <c r="G74">
        <f t="shared" si="5"/>
        <v>-73.470839345086347</v>
      </c>
      <c r="H74">
        <f t="shared" si="6"/>
        <v>-93.020887081874037</v>
      </c>
      <c r="I74" s="15">
        <f t="shared" si="7"/>
        <v>152.67410876235226</v>
      </c>
      <c r="J74" s="5">
        <f xml:space="preserve"> 'INB Plot'!$C$16*($H$2 - I74)</f>
        <v>13900611.402237922</v>
      </c>
      <c r="K74" s="5">
        <f xml:space="preserve"> 'INB Plot'!$C$17 + A74*'INB Plot'!$C$18</f>
        <v>1435000</v>
      </c>
      <c r="L74" s="5">
        <f t="shared" si="8"/>
        <v>12465611.402237922</v>
      </c>
    </row>
    <row r="75" spans="1:12" x14ac:dyDescent="0.3">
      <c r="A75">
        <f>'INB Plot'!$C$28 + (ROW() - 52)*'INB Plot'!$C$29</f>
        <v>355</v>
      </c>
      <c r="B75">
        <f t="shared" si="0"/>
        <v>1.0863587901913473E-7</v>
      </c>
      <c r="C75">
        <f t="shared" si="1"/>
        <v>4.4943820224719102E-8</v>
      </c>
      <c r="D75" s="5">
        <f t="shared" si="2"/>
        <v>19382848.740266785</v>
      </c>
      <c r="E75" s="5">
        <f t="shared" si="3"/>
        <v>8018890.96945618</v>
      </c>
      <c r="F75" s="15">
        <f t="shared" si="4"/>
        <v>313.91592378149903</v>
      </c>
      <c r="G75">
        <f t="shared" si="5"/>
        <v>-68.201158505598357</v>
      </c>
      <c r="H75">
        <f t="shared" si="6"/>
        <v>-95.31234491276274</v>
      </c>
      <c r="I75" s="15">
        <f t="shared" si="7"/>
        <v>150.40242036313794</v>
      </c>
      <c r="J75" s="5">
        <f xml:space="preserve"> 'INB Plot'!$C$16*($H$2 - I75)</f>
        <v>14241364.66212007</v>
      </c>
      <c r="K75" s="5">
        <f xml:space="preserve"> 'INB Plot'!$C$17 + A75*'INB Plot'!$C$18</f>
        <v>1465000</v>
      </c>
      <c r="L75" s="5">
        <f t="shared" si="8"/>
        <v>12776364.66212007</v>
      </c>
    </row>
    <row r="76" spans="1:12" x14ac:dyDescent="0.3">
      <c r="A76">
        <f>'INB Plot'!$C$28 + (ROW() - 52)*'INB Plot'!$C$29</f>
        <v>365</v>
      </c>
      <c r="B76">
        <f t="shared" si="0"/>
        <v>1.0740599246848224E-7</v>
      </c>
      <c r="C76">
        <f t="shared" si="1"/>
        <v>4.3715846994535519E-8</v>
      </c>
      <c r="D76" s="5">
        <f t="shared" si="2"/>
        <v>19163411.983329542</v>
      </c>
      <c r="E76" s="5">
        <f t="shared" si="3"/>
        <v>7799795.5877770493</v>
      </c>
      <c r="F76" s="15">
        <f t="shared" si="4"/>
        <v>308.83536735392391</v>
      </c>
      <c r="G76">
        <f t="shared" si="5"/>
        <v>-63.102849400727905</v>
      </c>
      <c r="H76">
        <f t="shared" si="6"/>
        <v>-97.541612597292726</v>
      </c>
      <c r="I76" s="15">
        <f t="shared" si="7"/>
        <v>148.19090535590328</v>
      </c>
      <c r="J76" s="5">
        <f xml:space="preserve"> 'INB Plot'!$C$16*($H$2 - I76)</f>
        <v>14573091.91320527</v>
      </c>
      <c r="K76" s="5">
        <f xml:space="preserve"> 'INB Plot'!$C$17 + A76*'INB Plot'!$C$18</f>
        <v>1495000</v>
      </c>
      <c r="L76" s="5">
        <f t="shared" si="8"/>
        <v>13078091.91320527</v>
      </c>
    </row>
    <row r="77" spans="1:12" x14ac:dyDescent="0.3">
      <c r="A77">
        <f>'INB Plot'!$C$28 + (ROW() - 52)*'INB Plot'!$C$29</f>
        <v>375</v>
      </c>
      <c r="B77">
        <f t="shared" si="0"/>
        <v>1.0624169986719788E-7</v>
      </c>
      <c r="C77">
        <f t="shared" si="1"/>
        <v>4.25531914893617E-8</v>
      </c>
      <c r="D77" s="5">
        <f t="shared" si="2"/>
        <v>18955678.520095617</v>
      </c>
      <c r="E77" s="5">
        <f t="shared" si="3"/>
        <v>7592354.2157617016</v>
      </c>
      <c r="F77" s="15">
        <f t="shared" si="4"/>
        <v>303.91614472906468</v>
      </c>
      <c r="G77">
        <f t="shared" si="5"/>
        <v>-58.167686187213292</v>
      </c>
      <c r="H77">
        <f t="shared" si="6"/>
        <v>-99.710756860538311</v>
      </c>
      <c r="I77" s="15">
        <f t="shared" si="7"/>
        <v>146.03770168131308</v>
      </c>
      <c r="J77" s="5">
        <f xml:space="preserve"> 'INB Plot'!$C$16*($H$2 - I77)</f>
        <v>14896072.4643938</v>
      </c>
      <c r="K77" s="5">
        <f xml:space="preserve"> 'INB Plot'!$C$17 + A77*'INB Plot'!$C$18</f>
        <v>1525000</v>
      </c>
      <c r="L77" s="5">
        <f t="shared" si="8"/>
        <v>13371072.4643938</v>
      </c>
    </row>
    <row r="78" spans="1:12" x14ac:dyDescent="0.3">
      <c r="A78">
        <f>'INB Plot'!$C$28 + (ROW() - 52)*'INB Plot'!$C$29</f>
        <v>385</v>
      </c>
      <c r="B78">
        <f t="shared" si="0"/>
        <v>1.0513788999844777E-7</v>
      </c>
      <c r="C78">
        <f t="shared" si="1"/>
        <v>4.1450777202072538E-8</v>
      </c>
      <c r="D78" s="5">
        <f t="shared" si="2"/>
        <v>18758736.405601118</v>
      </c>
      <c r="E78" s="5">
        <f t="shared" si="3"/>
        <v>7395661.1013637306</v>
      </c>
      <c r="F78" s="15">
        <f t="shared" si="4"/>
        <v>299.15072899908478</v>
      </c>
      <c r="G78">
        <f t="shared" si="5"/>
        <v>-53.387961185147901</v>
      </c>
      <c r="H78">
        <f t="shared" si="6"/>
        <v>-101.82179969912892</v>
      </c>
      <c r="I78" s="15">
        <f t="shared" si="7"/>
        <v>143.94096811480796</v>
      </c>
      <c r="J78" s="5">
        <f xml:space="preserve"> 'INB Plot'!$C$16*($H$2 - I78)</f>
        <v>15210582.499369567</v>
      </c>
      <c r="K78" s="5">
        <f xml:space="preserve"> 'INB Plot'!$C$17 + A78*'INB Plot'!$C$18</f>
        <v>1555000</v>
      </c>
      <c r="L78" s="5">
        <f t="shared" si="8"/>
        <v>13655582.499369567</v>
      </c>
    </row>
    <row r="79" spans="1:12" x14ac:dyDescent="0.3">
      <c r="A79">
        <f>'INB Plot'!$C$28 + (ROW() - 52)*'INB Plot'!$C$29</f>
        <v>395</v>
      </c>
      <c r="B79">
        <f t="shared" si="0"/>
        <v>1.0408996923697615E-7</v>
      </c>
      <c r="C79">
        <f t="shared" si="1"/>
        <v>4.0404040404040402E-8</v>
      </c>
      <c r="D79" s="5">
        <f t="shared" si="2"/>
        <v>18571766.043739252</v>
      </c>
      <c r="E79" s="5">
        <f t="shared" si="3"/>
        <v>7208901.9826424243</v>
      </c>
      <c r="F79" s="15">
        <f t="shared" si="4"/>
        <v>294.53205057787625</v>
      </c>
      <c r="G79">
        <f t="shared" si="5"/>
        <v>-48.756444710278402</v>
      </c>
      <c r="H79">
        <f t="shared" si="6"/>
        <v>-103.87671240824636</v>
      </c>
      <c r="I79" s="15">
        <f t="shared" si="7"/>
        <v>141.89889345935148</v>
      </c>
      <c r="J79" s="5">
        <f xml:space="preserve"> 'INB Plot'!$C$16*($H$2 - I79)</f>
        <v>15516893.697688039</v>
      </c>
      <c r="K79" s="5">
        <f xml:space="preserve"> 'INB Plot'!$C$17 + A79*'INB Plot'!$C$18</f>
        <v>1585000</v>
      </c>
      <c r="L79" s="5">
        <f t="shared" si="8"/>
        <v>13931893.697688039</v>
      </c>
    </row>
    <row r="80" spans="1:12" x14ac:dyDescent="0.3">
      <c r="A80">
        <f>'INB Plot'!$C$28 + (ROW() - 52)*'INB Plot'!$C$29</f>
        <v>405</v>
      </c>
      <c r="B80">
        <f t="shared" si="0"/>
        <v>1.0309379764891053E-7</v>
      </c>
      <c r="C80">
        <f t="shared" si="1"/>
        <v>3.9408866995073894E-8</v>
      </c>
      <c r="D80" s="5">
        <f t="shared" si="2"/>
        <v>18394028.786166858</v>
      </c>
      <c r="E80" s="5">
        <f t="shared" si="3"/>
        <v>7031342.8205083748</v>
      </c>
      <c r="F80" s="15">
        <f t="shared" si="4"/>
        <v>290.05346343863658</v>
      </c>
      <c r="G80">
        <f t="shared" si="5"/>
        <v>-44.266348585786488</v>
      </c>
      <c r="H80">
        <f t="shared" si="6"/>
        <v>-105.87741135314496</v>
      </c>
      <c r="I80" s="15">
        <f t="shared" si="7"/>
        <v>139.90970349970513</v>
      </c>
      <c r="J80" s="5">
        <f xml:space="preserve"> 'INB Plot'!$C$16*($H$2 - I80)</f>
        <v>15815272.191634992</v>
      </c>
      <c r="K80" s="5">
        <f xml:space="preserve"> 'INB Plot'!$C$17 + A80*'INB Plot'!$C$18</f>
        <v>1615000</v>
      </c>
      <c r="L80" s="5">
        <f t="shared" si="8"/>
        <v>14200272.191634992</v>
      </c>
    </row>
    <row r="81" spans="1:12" x14ac:dyDescent="0.3">
      <c r="A81">
        <f>'INB Plot'!$C$28 + (ROW() - 52)*'INB Plot'!$C$29</f>
        <v>415</v>
      </c>
      <c r="B81">
        <f t="shared" si="0"/>
        <v>1.0214563433014928E-7</v>
      </c>
      <c r="C81">
        <f t="shared" si="1"/>
        <v>3.8461538461538461E-8</v>
      </c>
      <c r="D81" s="5">
        <f t="shared" si="2"/>
        <v>18224857.179561809</v>
      </c>
      <c r="E81" s="5">
        <f t="shared" si="3"/>
        <v>6862320.1565538459</v>
      </c>
      <c r="F81" s="15">
        <f t="shared" si="4"/>
        <v>285.70871423464467</v>
      </c>
      <c r="G81">
        <f t="shared" si="5"/>
        <v>-39.911292946241701</v>
      </c>
      <c r="H81">
        <f t="shared" si="6"/>
        <v>-107.82575513131587</v>
      </c>
      <c r="I81" s="15">
        <f t="shared" si="7"/>
        <v>137.9716661570871</v>
      </c>
      <c r="J81" s="5">
        <f xml:space="preserve"> 'INB Plot'!$C$16*($H$2 - I81)</f>
        <v>16105977.793027697</v>
      </c>
      <c r="K81" s="5">
        <f xml:space="preserve"> 'INB Plot'!$C$17 + A81*'INB Plot'!$C$18</f>
        <v>1645000</v>
      </c>
      <c r="L81" s="5">
        <f t="shared" si="8"/>
        <v>14460977.793027697</v>
      </c>
    </row>
    <row r="82" spans="1:12" x14ac:dyDescent="0.3">
      <c r="A82">
        <f>'INB Plot'!$C$28 + (ROW() - 52)*'INB Plot'!$C$29</f>
        <v>425</v>
      </c>
      <c r="B82">
        <f t="shared" si="0"/>
        <v>1.0124209046168268E-7</v>
      </c>
      <c r="C82">
        <f t="shared" si="1"/>
        <v>3.7558685446009388E-8</v>
      </c>
      <c r="D82" s="5">
        <f t="shared" si="2"/>
        <v>18063646.589738175</v>
      </c>
      <c r="E82" s="5">
        <f t="shared" si="3"/>
        <v>6701232.8289352106</v>
      </c>
      <c r="F82" s="15">
        <f t="shared" si="4"/>
        <v>281.49191403062969</v>
      </c>
      <c r="G82">
        <f t="shared" si="5"/>
        <v>-35.685275992313223</v>
      </c>
      <c r="H82">
        <f t="shared" si="6"/>
        <v>-109.72354283999601</v>
      </c>
      <c r="I82" s="15">
        <f t="shared" si="7"/>
        <v>136.08309519832045</v>
      </c>
      <c r="J82" s="5">
        <f xml:space="preserve"> 'INB Plot'!$C$16*($H$2 - I82)</f>
        <v>16389263.436842695</v>
      </c>
      <c r="K82" s="5">
        <f xml:space="preserve"> 'INB Plot'!$C$17 + A82*'INB Plot'!$C$18</f>
        <v>1675000</v>
      </c>
      <c r="L82" s="5">
        <f t="shared" si="8"/>
        <v>14714263.436842695</v>
      </c>
    </row>
    <row r="83" spans="1:12" x14ac:dyDescent="0.3">
      <c r="A83">
        <f>'INB Plot'!$C$28 + (ROW() - 52)*'INB Plot'!$C$29</f>
        <v>435</v>
      </c>
      <c r="B83">
        <f t="shared" si="0"/>
        <v>1.0038008884004212E-7</v>
      </c>
      <c r="C83">
        <f t="shared" si="1"/>
        <v>3.6697247706422021E-8</v>
      </c>
      <c r="D83" s="5">
        <f t="shared" si="2"/>
        <v>17909847.981055859</v>
      </c>
      <c r="E83" s="5">
        <f t="shared" si="3"/>
        <v>6547534.8282715604</v>
      </c>
      <c r="F83" s="15">
        <f t="shared" si="4"/>
        <v>277.3975123991932</v>
      </c>
      <c r="G83">
        <f t="shared" si="5"/>
        <v>-31.582646394703715</v>
      </c>
      <c r="H83">
        <f t="shared" si="6"/>
        <v>-111.57251321877038</v>
      </c>
      <c r="I83" s="15">
        <f t="shared" si="7"/>
        <v>134.24235278571911</v>
      </c>
      <c r="J83" s="5">
        <f xml:space="preserve"> 'INB Plot'!$C$16*($H$2 - I83)</f>
        <v>16665374.798732895</v>
      </c>
      <c r="K83" s="5">
        <f xml:space="preserve"> 'INB Plot'!$C$17 + A83*'INB Plot'!$C$18</f>
        <v>1705000</v>
      </c>
      <c r="L83" s="5">
        <f t="shared" si="8"/>
        <v>14960374.798732895</v>
      </c>
    </row>
    <row r="84" spans="1:12" x14ac:dyDescent="0.3">
      <c r="A84">
        <f>'INB Plot'!$C$28 + (ROW() - 52)*'INB Plot'!$C$29</f>
        <v>445</v>
      </c>
      <c r="B84">
        <f t="shared" si="0"/>
        <v>9.9556828864318012E-8</v>
      </c>
      <c r="C84">
        <f t="shared" si="1"/>
        <v>3.5874439461883405E-8</v>
      </c>
      <c r="D84" s="5">
        <f t="shared" si="2"/>
        <v>17762961.669392973</v>
      </c>
      <c r="E84" s="5">
        <f t="shared" si="3"/>
        <v>6400729.114633183</v>
      </c>
      <c r="F84" s="15">
        <f t="shared" si="4"/>
        <v>273.42027366125262</v>
      </c>
      <c r="G84">
        <f t="shared" si="5"/>
        <v>-27.598078080478729</v>
      </c>
      <c r="H84">
        <f t="shared" si="6"/>
        <v>-113.37434448131125</v>
      </c>
      <c r="I84" s="15">
        <f t="shared" si="7"/>
        <v>132.44785109946264</v>
      </c>
      <c r="J84" s="5">
        <f xml:space="preserve"> 'INB Plot'!$C$16*($H$2 - I84)</f>
        <v>16934550.051671367</v>
      </c>
      <c r="K84" s="5">
        <f xml:space="preserve"> 'INB Plot'!$C$17 + A84*'INB Plot'!$C$18</f>
        <v>1735000</v>
      </c>
      <c r="L84" s="5">
        <f t="shared" si="8"/>
        <v>15199550.051671367</v>
      </c>
    </row>
    <row r="85" spans="1:12" x14ac:dyDescent="0.3">
      <c r="A85">
        <f>'INB Plot'!$C$28 + (ROW() - 52)*'INB Plot'!$C$29</f>
        <v>455</v>
      </c>
      <c r="B85">
        <f t="shared" si="0"/>
        <v>9.8769756140274074E-8</v>
      </c>
      <c r="C85">
        <f t="shared" si="1"/>
        <v>3.5087719298245617E-8</v>
      </c>
      <c r="D85" s="5">
        <f t="shared" si="2"/>
        <v>17622531.898902081</v>
      </c>
      <c r="E85" s="5">
        <f t="shared" si="3"/>
        <v>6260362.2480842108</v>
      </c>
      <c r="F85" s="15">
        <f t="shared" si="4"/>
        <v>269.55525507158762</v>
      </c>
      <c r="G85">
        <f t="shared" si="5"/>
        <v>-23.726547165238799</v>
      </c>
      <c r="H85">
        <f t="shared" si="6"/>
        <v>-115.13065468599456</v>
      </c>
      <c r="I85" s="15">
        <f t="shared" si="7"/>
        <v>130.69805322035427</v>
      </c>
      <c r="J85" s="5">
        <f xml:space="preserve"> 'INB Plot'!$C$16*($H$2 - I85)</f>
        <v>17197019.733537622</v>
      </c>
      <c r="K85" s="5">
        <f xml:space="preserve"> 'INB Plot'!$C$17 + A85*'INB Plot'!$C$18</f>
        <v>1765000</v>
      </c>
      <c r="L85" s="5">
        <f t="shared" si="8"/>
        <v>15432019.733537622</v>
      </c>
    </row>
    <row r="86" spans="1:12" x14ac:dyDescent="0.3">
      <c r="A86">
        <f>'INB Plot'!$C$28 + (ROW() - 52)*'INB Plot'!$C$29</f>
        <v>465</v>
      </c>
      <c r="B86">
        <f t="shared" si="0"/>
        <v>9.8016536006511587E-8</v>
      </c>
      <c r="C86">
        <f t="shared" si="1"/>
        <v>3.4334763948497856E-8</v>
      </c>
      <c r="D86" s="5">
        <f t="shared" si="2"/>
        <v>17488142.118539829</v>
      </c>
      <c r="E86" s="5">
        <f t="shared" si="3"/>
        <v>6126019.7105716737</v>
      </c>
      <c r="F86" s="15">
        <f t="shared" si="4"/>
        <v>265.79778677045965</v>
      </c>
      <c r="G86">
        <f t="shared" si="5"/>
        <v>-19.963310821054506</v>
      </c>
      <c r="H86">
        <f t="shared" si="6"/>
        <v>-116.84300252397509</v>
      </c>
      <c r="I86" s="15">
        <f t="shared" si="7"/>
        <v>128.99147342543006</v>
      </c>
      <c r="J86" s="5">
        <f xml:space="preserve"> 'INB Plot'!$C$16*($H$2 - I86)</f>
        <v>17453006.702776253</v>
      </c>
      <c r="K86" s="5">
        <f xml:space="preserve"> 'INB Plot'!$C$17 + A86*'INB Plot'!$C$18</f>
        <v>1795000</v>
      </c>
      <c r="L86" s="5">
        <f t="shared" si="8"/>
        <v>15658006.702776253</v>
      </c>
    </row>
    <row r="87" spans="1:12" x14ac:dyDescent="0.3">
      <c r="A87">
        <f>'INB Plot'!$C$28 + (ROW() - 52)*'INB Plot'!$C$29</f>
        <v>475</v>
      </c>
      <c r="B87">
        <f t="shared" si="0"/>
        <v>9.7295030404697005E-8</v>
      </c>
      <c r="C87">
        <f t="shared" si="1"/>
        <v>3.3613445378151259E-8</v>
      </c>
      <c r="D87" s="5">
        <f t="shared" si="2"/>
        <v>17359410.85524546</v>
      </c>
      <c r="E87" s="5">
        <f t="shared" si="3"/>
        <v>5997321.8174924366</v>
      </c>
      <c r="F87" s="15">
        <f t="shared" si="4"/>
        <v>262.14345334014757</v>
      </c>
      <c r="G87">
        <f t="shared" si="5"/>
        <v>-16.303887893261503</v>
      </c>
      <c r="H87">
        <f t="shared" si="6"/>
        <v>-118.5128884266378</v>
      </c>
      <c r="I87" s="15">
        <f t="shared" si="7"/>
        <v>127.32667702024827</v>
      </c>
      <c r="J87" s="5">
        <f xml:space="preserve"> 'INB Plot'!$C$16*($H$2 - I87)</f>
        <v>17702726.163553521</v>
      </c>
      <c r="K87" s="5">
        <f xml:space="preserve"> 'INB Plot'!$C$17 + A87*'INB Plot'!$C$18</f>
        <v>1825000</v>
      </c>
      <c r="L87" s="5">
        <f t="shared" si="8"/>
        <v>15877726.163553521</v>
      </c>
    </row>
    <row r="88" spans="1:12" x14ac:dyDescent="0.3">
      <c r="A88">
        <f>'INB Plot'!$C$28 + (ROW() - 52)*'INB Plot'!$C$29</f>
        <v>485</v>
      </c>
      <c r="B88">
        <f t="shared" si="0"/>
        <v>9.6603277611204662E-8</v>
      </c>
      <c r="C88">
        <f t="shared" si="1"/>
        <v>3.292181069958848E-8</v>
      </c>
      <c r="D88" s="5">
        <f t="shared" si="2"/>
        <v>17235988.097653951</v>
      </c>
      <c r="E88" s="5">
        <f t="shared" si="3"/>
        <v>5873920.1340049384</v>
      </c>
      <c r="F88" s="15">
        <f t="shared" si="4"/>
        <v>258.58807682125479</v>
      </c>
      <c r="G88">
        <f t="shared" si="5"/>
        <v>-12.74404109955799</v>
      </c>
      <c r="H88">
        <f t="shared" si="6"/>
        <v>-120.14175591324823</v>
      </c>
      <c r="I88" s="15">
        <f t="shared" si="7"/>
        <v>125.70227980844857</v>
      </c>
      <c r="J88" s="5">
        <f xml:space="preserve"> 'INB Plot'!$C$16*($H$2 - I88)</f>
        <v>17946385.745323475</v>
      </c>
      <c r="K88" s="5">
        <f xml:space="preserve"> 'INB Plot'!$C$17 + A88*'INB Plot'!$C$18</f>
        <v>1855000</v>
      </c>
      <c r="L88" s="5">
        <f t="shared" si="8"/>
        <v>16091385.745323475</v>
      </c>
    </row>
    <row r="89" spans="1:12" x14ac:dyDescent="0.3">
      <c r="A89">
        <f>'INB Plot'!$C$28 + (ROW() - 52)*'INB Plot'!$C$29</f>
        <v>495</v>
      </c>
      <c r="B89">
        <f t="shared" si="0"/>
        <v>9.5939474425530197E-8</v>
      </c>
      <c r="C89">
        <f t="shared" si="1"/>
        <v>3.2258064516129035E-8</v>
      </c>
      <c r="D89" s="5">
        <f t="shared" si="2"/>
        <v>17117552.118146952</v>
      </c>
      <c r="E89" s="5">
        <f t="shared" si="3"/>
        <v>5755494.3248516135</v>
      </c>
      <c r="F89" s="15">
        <f t="shared" si="4"/>
        <v>255.12770105801005</v>
      </c>
      <c r="G89">
        <f t="shared" si="5"/>
        <v>-9.2797606627326559</v>
      </c>
      <c r="H89">
        <f t="shared" si="6"/>
        <v>-121.73099311497123</v>
      </c>
      <c r="I89" s="15">
        <f t="shared" si="7"/>
        <v>124.11694728030616</v>
      </c>
      <c r="J89" s="5">
        <f xml:space="preserve"> 'INB Plot'!$C$16*($H$2 - I89)</f>
        <v>18184185.624544837</v>
      </c>
      <c r="K89" s="5">
        <f xml:space="preserve"> 'INB Plot'!$C$17 + A89*'INB Plot'!$C$18</f>
        <v>1885000</v>
      </c>
      <c r="L89" s="5">
        <f t="shared" si="8"/>
        <v>16299185.624544837</v>
      </c>
    </row>
    <row r="90" spans="1:12" x14ac:dyDescent="0.3">
      <c r="A90">
        <f>'INB Plot'!$C$28 + (ROW() - 52)*'INB Plot'!$C$29</f>
        <v>505</v>
      </c>
      <c r="B90">
        <f t="shared" si="0"/>
        <v>9.5301960474931958E-8</v>
      </c>
      <c r="C90">
        <f t="shared" si="1"/>
        <v>3.1620553359683795E-8</v>
      </c>
      <c r="D90" s="5">
        <f t="shared" si="2"/>
        <v>17003806.672481813</v>
      </c>
      <c r="E90" s="5">
        <f t="shared" si="3"/>
        <v>5641749.3777201585</v>
      </c>
      <c r="F90" s="15">
        <f t="shared" si="4"/>
        <v>251.7585772546432</v>
      </c>
      <c r="G90">
        <f t="shared" si="5"/>
        <v>-5.9072492441013082</v>
      </c>
      <c r="H90">
        <f t="shared" si="6"/>
        <v>-123.28193442389892</v>
      </c>
      <c r="I90" s="15">
        <f t="shared" si="7"/>
        <v>122.56939358664297</v>
      </c>
      <c r="J90" s="5">
        <f xml:space="preserve"> 'INB Plot'!$C$16*($H$2 - I90)</f>
        <v>18416318.678594314</v>
      </c>
      <c r="K90" s="5">
        <f xml:space="preserve"> 'INB Plot'!$C$17 + A90*'INB Plot'!$C$18</f>
        <v>1915000</v>
      </c>
      <c r="L90" s="5">
        <f t="shared" si="8"/>
        <v>16501318.678594314</v>
      </c>
    </row>
    <row r="91" spans="1:12" x14ac:dyDescent="0.3">
      <c r="A91">
        <f>'INB Plot'!$C$28 + (ROW() - 52)*'INB Plot'!$C$29</f>
        <v>515</v>
      </c>
      <c r="B91">
        <f t="shared" si="0"/>
        <v>9.4689204347657917E-8</v>
      </c>
      <c r="C91">
        <f t="shared" si="1"/>
        <v>3.1007751937984498E-8</v>
      </c>
      <c r="D91" s="5">
        <f t="shared" si="2"/>
        <v>16894478.525677454</v>
      </c>
      <c r="E91" s="5">
        <f t="shared" si="3"/>
        <v>5532413.1494697677</v>
      </c>
      <c r="F91" s="15">
        <f t="shared" si="4"/>
        <v>248.47715063643616</v>
      </c>
      <c r="G91">
        <f t="shared" si="5"/>
        <v>-2.6229080586366535</v>
      </c>
      <c r="H91">
        <f t="shared" si="6"/>
        <v>-124.79586222586022</v>
      </c>
      <c r="I91" s="15">
        <f t="shared" si="7"/>
        <v>121.05838035193929</v>
      </c>
      <c r="J91" s="5">
        <f xml:space="preserve"> 'INB Plot'!$C$16*($H$2 - I91)</f>
        <v>18642970.663799867</v>
      </c>
      <c r="K91" s="5">
        <f xml:space="preserve"> 'INB Plot'!$C$17 + A91*'INB Plot'!$C$18</f>
        <v>1945000</v>
      </c>
      <c r="L91" s="5">
        <f t="shared" si="8"/>
        <v>16697970.663799867</v>
      </c>
    </row>
    <row r="92" spans="1:12" x14ac:dyDescent="0.3">
      <c r="A92">
        <f>'INB Plot'!$C$28 + (ROW() - 52)*'INB Plot'!$C$29</f>
        <v>525</v>
      </c>
      <c r="B92">
        <f t="shared" si="0"/>
        <v>9.4099791310946693E-8</v>
      </c>
      <c r="C92">
        <f t="shared" si="1"/>
        <v>3.0418250950570339E-8</v>
      </c>
      <c r="D92" s="5">
        <f t="shared" si="2"/>
        <v>16789315.260656118</v>
      </c>
      <c r="E92" s="5">
        <f t="shared" si="3"/>
        <v>5427234.1922555128</v>
      </c>
      <c r="F92" s="15">
        <f t="shared" si="4"/>
        <v>245.28004811937271</v>
      </c>
      <c r="G92">
        <f t="shared" si="5"/>
        <v>0.57667593494488756</v>
      </c>
      <c r="H92">
        <f t="shared" si="6"/>
        <v>-126.27400868404447</v>
      </c>
      <c r="I92" s="15">
        <f t="shared" si="7"/>
        <v>119.58271537027312</v>
      </c>
      <c r="J92" s="5">
        <f xml:space="preserve"> 'INB Plot'!$C$16*($H$2 - I92)</f>
        <v>18864320.411049794</v>
      </c>
      <c r="K92" s="5">
        <f xml:space="preserve"> 'INB Plot'!$C$17 + A92*'INB Plot'!$C$18</f>
        <v>1975000</v>
      </c>
      <c r="L92" s="5">
        <f t="shared" si="8"/>
        <v>16889320.411049794</v>
      </c>
    </row>
    <row r="93" spans="1:12" x14ac:dyDescent="0.3">
      <c r="A93">
        <f>'INB Plot'!$C$28 + (ROW() - 52)*'INB Plot'!$C$29</f>
        <v>535</v>
      </c>
      <c r="B93">
        <f t="shared" si="0"/>
        <v>9.3532412406448964E-8</v>
      </c>
      <c r="C93">
        <f t="shared" si="1"/>
        <v>2.9850746268656714E-8</v>
      </c>
      <c r="D93" s="5">
        <f t="shared" si="2"/>
        <v>16688083.332644926</v>
      </c>
      <c r="E93" s="5">
        <f t="shared" si="3"/>
        <v>5325979.822997015</v>
      </c>
      <c r="F93" s="15">
        <f t="shared" si="4"/>
        <v>242.16406690155378</v>
      </c>
      <c r="G93">
        <f t="shared" si="5"/>
        <v>3.6947418649957626</v>
      </c>
      <c r="H93">
        <f t="shared" si="6"/>
        <v>-127.71755754718879</v>
      </c>
      <c r="I93" s="15">
        <f t="shared" si="7"/>
        <v>118.14125121936075</v>
      </c>
      <c r="J93" s="5">
        <f xml:space="preserve"> 'INB Plot'!$C$16*($H$2 - I93)</f>
        <v>19080540.033686649</v>
      </c>
      <c r="K93" s="5">
        <f xml:space="preserve"> 'INB Plot'!$C$17 + A93*'INB Plot'!$C$18</f>
        <v>2005000</v>
      </c>
      <c r="L93" s="5">
        <f t="shared" si="8"/>
        <v>17075540.033686649</v>
      </c>
    </row>
    <row r="94" spans="1:12" x14ac:dyDescent="0.3">
      <c r="A94">
        <f>'INB Plot'!$C$28 + (ROW() - 52)*'INB Plot'!$C$29</f>
        <v>545</v>
      </c>
      <c r="B94">
        <f t="shared" si="0"/>
        <v>9.2985854746153E-8</v>
      </c>
      <c r="C94">
        <f t="shared" si="1"/>
        <v>2.9304029304029303E-8</v>
      </c>
      <c r="D94" s="5">
        <f t="shared" si="2"/>
        <v>16590566.33777176</v>
      </c>
      <c r="E94" s="5">
        <f t="shared" si="3"/>
        <v>5228434.4049934065</v>
      </c>
      <c r="F94" s="15">
        <f t="shared" si="4"/>
        <v>239.126163897835</v>
      </c>
      <c r="G94">
        <f t="shared" si="5"/>
        <v>6.7343658848566292</v>
      </c>
      <c r="H94">
        <f t="shared" si="6"/>
        <v>-129.12764596154489</v>
      </c>
      <c r="I94" s="15">
        <f t="shared" si="7"/>
        <v>116.73288382114674</v>
      </c>
      <c r="J94" s="5">
        <f xml:space="preserve"> 'INB Plot'!$C$16*($H$2 - I94)</f>
        <v>19291795.143418752</v>
      </c>
      <c r="K94" s="5">
        <f xml:space="preserve"> 'INB Plot'!$C$17 + A94*'INB Plot'!$C$18</f>
        <v>2035000</v>
      </c>
      <c r="L94" s="5">
        <f t="shared" si="8"/>
        <v>17256795.143418752</v>
      </c>
    </row>
    <row r="95" spans="1:12" x14ac:dyDescent="0.3">
      <c r="A95">
        <f>'INB Plot'!$C$28 + (ROW() - 52)*'INB Plot'!$C$29</f>
        <v>555</v>
      </c>
      <c r="B95">
        <f t="shared" si="0"/>
        <v>9.2458992857399233E-8</v>
      </c>
      <c r="C95">
        <f t="shared" si="1"/>
        <v>2.8776978417266188E-8</v>
      </c>
      <c r="D95" s="5">
        <f t="shared" si="2"/>
        <v>16496563.468839969</v>
      </c>
      <c r="E95" s="5">
        <f t="shared" si="3"/>
        <v>5134397.8149755392</v>
      </c>
      <c r="F95" s="15">
        <f t="shared" si="4"/>
        <v>236.16344594657647</v>
      </c>
      <c r="G95">
        <f t="shared" si="5"/>
        <v>9.6984712955284067</v>
      </c>
      <c r="H95">
        <f t="shared" si="6"/>
        <v>-130.5053662703109</v>
      </c>
      <c r="I95" s="15">
        <f t="shared" si="7"/>
        <v>115.35655097179398</v>
      </c>
      <c r="J95" s="5">
        <f xml:space="preserve"> 'INB Plot'!$C$16*($H$2 - I95)</f>
        <v>19498245.070821665</v>
      </c>
      <c r="K95" s="5">
        <f xml:space="preserve"> 'INB Plot'!$C$17 + A95*'INB Plot'!$C$18</f>
        <v>2065000</v>
      </c>
      <c r="L95" s="5">
        <f t="shared" si="8"/>
        <v>17433245.070821665</v>
      </c>
    </row>
    <row r="96" spans="1:12" x14ac:dyDescent="0.3">
      <c r="A96">
        <f>'INB Plot'!$C$28 + (ROW() - 52)*'INB Plot'!$C$29</f>
        <v>565</v>
      </c>
      <c r="B96">
        <f t="shared" si="0"/>
        <v>9.1950780947008428E-8</v>
      </c>
      <c r="C96">
        <f t="shared" si="1"/>
        <v>2.8268551236749116E-8</v>
      </c>
      <c r="D96" s="5">
        <f t="shared" si="2"/>
        <v>16405888.135091605</v>
      </c>
      <c r="E96" s="5">
        <f t="shared" si="3"/>
        <v>5043684.0726614837</v>
      </c>
      <c r="F96" s="15">
        <f t="shared" si="4"/>
        <v>233.27316072406549</v>
      </c>
      <c r="G96">
        <f t="shared" si="5"/>
        <v>12.589837923116306</v>
      </c>
      <c r="H96">
        <f t="shared" si="6"/>
        <v>-131.8517677878304</v>
      </c>
      <c r="I96" s="15">
        <f t="shared" si="7"/>
        <v>114.0112308593514</v>
      </c>
      <c r="J96" s="5">
        <f xml:space="preserve"> 'INB Plot'!$C$16*($H$2 - I96)</f>
        <v>19700043.087688051</v>
      </c>
      <c r="K96" s="5">
        <f xml:space="preserve"> 'INB Plot'!$C$17 + A96*'INB Plot'!$C$18</f>
        <v>2095000</v>
      </c>
      <c r="L96" s="5">
        <f t="shared" si="8"/>
        <v>17605043.087688051</v>
      </c>
    </row>
    <row r="97" spans="1:12" x14ac:dyDescent="0.3">
      <c r="A97">
        <f>'INB Plot'!$C$28 + (ROW() - 52)*'INB Plot'!$C$29</f>
        <v>575</v>
      </c>
      <c r="B97">
        <f t="shared" si="0"/>
        <v>9.1460245972631219E-8</v>
      </c>
      <c r="C97">
        <f t="shared" si="1"/>
        <v>2.7777777777777777E-8</v>
      </c>
      <c r="D97" s="5">
        <f t="shared" si="2"/>
        <v>16318366.725995358</v>
      </c>
      <c r="E97" s="5">
        <f t="shared" si="3"/>
        <v>4956120.1130666668</v>
      </c>
      <c r="F97" s="15">
        <f t="shared" si="4"/>
        <v>230.45268830816423</v>
      </c>
      <c r="G97">
        <f t="shared" si="5"/>
        <v>15.411110814277777</v>
      </c>
      <c r="H97">
        <f t="shared" si="6"/>
        <v>-133.16785853881646</v>
      </c>
      <c r="I97" s="15">
        <f t="shared" si="7"/>
        <v>112.69594058362554</v>
      </c>
      <c r="J97" s="5">
        <f xml:space="preserve"> 'INB Plot'!$C$16*($H$2 - I97)</f>
        <v>19897336.629046932</v>
      </c>
      <c r="K97" s="5">
        <f xml:space="preserve"> 'INB Plot'!$C$17 + A97*'INB Plot'!$C$18</f>
        <v>2125000</v>
      </c>
      <c r="L97" s="5">
        <f t="shared" si="8"/>
        <v>17772336.629046932</v>
      </c>
    </row>
    <row r="98" spans="1:12" x14ac:dyDescent="0.3">
      <c r="A98">
        <f>'INB Plot'!$C$28 + (ROW() - 52)*'INB Plot'!$C$29</f>
        <v>585</v>
      </c>
      <c r="B98">
        <f t="shared" si="0"/>
        <v>9.0986481424728435E-8</v>
      </c>
      <c r="C98">
        <f t="shared" si="1"/>
        <v>2.7303754266211605E-8</v>
      </c>
      <c r="D98" s="5">
        <f t="shared" si="2"/>
        <v>16233837.501825478</v>
      </c>
      <c r="E98" s="5">
        <f t="shared" si="3"/>
        <v>4871544.6845160406</v>
      </c>
      <c r="F98" s="15">
        <f t="shared" si="4"/>
        <v>227.69953333811921</v>
      </c>
      <c r="G98">
        <f t="shared" si="5"/>
        <v>18.164808306848499</v>
      </c>
      <c r="H98">
        <f t="shared" si="6"/>
        <v>-134.45460695525674</v>
      </c>
      <c r="I98" s="15">
        <f t="shared" si="7"/>
        <v>111.40973468971097</v>
      </c>
      <c r="J98" s="5">
        <f xml:space="preserve"> 'INB Plot'!$C$16*($H$2 - I98)</f>
        <v>20090267.513134114</v>
      </c>
      <c r="K98" s="5">
        <f xml:space="preserve"> 'INB Plot'!$C$17 + A98*'INB Plot'!$C$18</f>
        <v>2155000</v>
      </c>
      <c r="L98" s="5">
        <f t="shared" si="8"/>
        <v>17935267.513134114</v>
      </c>
    </row>
    <row r="99" spans="1:12" x14ac:dyDescent="0.3">
      <c r="A99">
        <f>'INB Plot'!$C$28 + (ROW() - 52)*'INB Plot'!$C$29</f>
        <v>595</v>
      </c>
      <c r="B99">
        <f t="shared" si="0"/>
        <v>9.0528641735578695E-8</v>
      </c>
      <c r="C99">
        <f t="shared" si="1"/>
        <v>2.6845637583892618E-8</v>
      </c>
      <c r="D99" s="5">
        <f t="shared" si="2"/>
        <v>16152149.59611509</v>
      </c>
      <c r="E99" s="5">
        <f t="shared" si="3"/>
        <v>4789807.3575946307</v>
      </c>
      <c r="F99" s="15">
        <f t="shared" si="4"/>
        <v>225.01131772231162</v>
      </c>
      <c r="G99">
        <f t="shared" si="5"/>
        <v>20.853329527405776</v>
      </c>
      <c r="H99">
        <f t="shared" si="6"/>
        <v>-135.71294352559687</v>
      </c>
      <c r="I99" s="15">
        <f t="shared" si="7"/>
        <v>110.15170372412052</v>
      </c>
      <c r="J99" s="5">
        <f xml:space="preserve"> 'INB Plot'!$C$16*($H$2 - I99)</f>
        <v>20278972.157972682</v>
      </c>
      <c r="K99" s="5">
        <f xml:space="preserve"> 'INB Plot'!$C$17 + A99*'INB Plot'!$C$18</f>
        <v>2185000</v>
      </c>
      <c r="L99" s="5">
        <f t="shared" si="8"/>
        <v>18093972.157972682</v>
      </c>
    </row>
    <row r="100" spans="1:12" x14ac:dyDescent="0.3">
      <c r="A100">
        <f>'INB Plot'!$C$28 + (ROW() - 52)*'INB Plot'!$C$29</f>
        <v>605</v>
      </c>
      <c r="B100">
        <f t="shared" si="0"/>
        <v>9.0085937242764473E-8</v>
      </c>
      <c r="C100">
        <f t="shared" si="1"/>
        <v>2.6402640264026403E-8</v>
      </c>
      <c r="D100" s="5">
        <f t="shared" si="2"/>
        <v>16073162.117039753</v>
      </c>
      <c r="E100" s="5">
        <f t="shared" si="3"/>
        <v>4710767.6322217826</v>
      </c>
      <c r="F100" s="15">
        <f t="shared" si="4"/>
        <v>222.38577385008799</v>
      </c>
      <c r="G100">
        <f t="shared" si="5"/>
        <v>23.478961362686846</v>
      </c>
      <c r="H100">
        <f t="shared" si="6"/>
        <v>-136.94376239237909</v>
      </c>
      <c r="I100" s="15">
        <f t="shared" si="7"/>
        <v>108.92097282039575</v>
      </c>
      <c r="J100" s="5">
        <f xml:space="preserve"> 'INB Plot'!$C$16*($H$2 - I100)</f>
        <v>20463581.793531399</v>
      </c>
      <c r="K100" s="5">
        <f xml:space="preserve"> 'INB Plot'!$C$17 + A100*'INB Plot'!$C$18</f>
        <v>2215000</v>
      </c>
      <c r="L100" s="5">
        <f t="shared" si="8"/>
        <v>18248581.793531399</v>
      </c>
    </row>
    <row r="101" spans="1:12" x14ac:dyDescent="0.3">
      <c r="A101">
        <f>'INB Plot'!$C$28 + (ROW() - 52)*'INB Plot'!$C$29</f>
        <v>615</v>
      </c>
      <c r="B101">
        <f t="shared" si="0"/>
        <v>8.9657629644025526E-8</v>
      </c>
      <c r="C101">
        <f t="shared" si="1"/>
        <v>2.5974025974025973E-8</v>
      </c>
      <c r="D101" s="5">
        <f t="shared" si="2"/>
        <v>15996743.336470935</v>
      </c>
      <c r="E101" s="5">
        <f t="shared" si="3"/>
        <v>4634294.1316987015</v>
      </c>
      <c r="F101" s="15">
        <f t="shared" si="4"/>
        <v>219.82073826773805</v>
      </c>
      <c r="G101">
        <f t="shared" si="5"/>
        <v>26.043884947441256</v>
      </c>
      <c r="H101">
        <f t="shared" si="6"/>
        <v>-138.14792289577053</v>
      </c>
      <c r="I101" s="15">
        <f t="shared" si="7"/>
        <v>107.71670031940877</v>
      </c>
      <c r="J101" s="5">
        <f xml:space="preserve"> 'INB Plot'!$C$16*($H$2 - I101)</f>
        <v>20644222.668679446</v>
      </c>
      <c r="K101" s="5">
        <f xml:space="preserve"> 'INB Plot'!$C$17 + A101*'INB Plot'!$C$18</f>
        <v>2245000</v>
      </c>
      <c r="L101" s="5">
        <f t="shared" si="8"/>
        <v>18399222.668679446</v>
      </c>
    </row>
    <row r="102" spans="1:12" x14ac:dyDescent="0.3">
      <c r="A102">
        <f>'INB Plot'!$C$28 + (ROW() - 52)*'INB Plot'!$C$29</f>
        <v>625</v>
      </c>
      <c r="B102">
        <f t="shared" si="0"/>
        <v>8.924302788844622E-8</v>
      </c>
      <c r="C102">
        <f t="shared" si="1"/>
        <v>2.5559105431309902E-8</v>
      </c>
      <c r="D102" s="5">
        <f t="shared" si="2"/>
        <v>15922769.95688032</v>
      </c>
      <c r="E102" s="5">
        <f t="shared" si="3"/>
        <v>4560263.8740038332</v>
      </c>
      <c r="F102" s="15">
        <f t="shared" si="4"/>
        <v>217.31414578223092</v>
      </c>
      <c r="G102">
        <f t="shared" si="5"/>
        <v>28.550181707401066</v>
      </c>
      <c r="H102">
        <f t="shared" si="6"/>
        <v>-139.32625106144746</v>
      </c>
      <c r="I102" s="15">
        <f t="shared" si="7"/>
        <v>106.53807642818452</v>
      </c>
      <c r="J102" s="5">
        <f xml:space="preserve"> 'INB Plot'!$C$16*($H$2 - I102)</f>
        <v>20821016.252363082</v>
      </c>
      <c r="K102" s="5">
        <f xml:space="preserve"> 'INB Plot'!$C$17 + A102*'INB Plot'!$C$18</f>
        <v>2275000</v>
      </c>
      <c r="L102" s="5">
        <f t="shared" si="8"/>
        <v>18546016.252363082</v>
      </c>
    </row>
    <row r="103" spans="1:12" x14ac:dyDescent="0.3">
      <c r="A103">
        <f>'INB Plot'!$C$28 + (ROW() - 52)*'INB Plot'!$C$29</f>
        <v>635</v>
      </c>
      <c r="B103">
        <f t="shared" si="0"/>
        <v>8.8841484455877278E-8</v>
      </c>
      <c r="C103">
        <f t="shared" si="1"/>
        <v>2.5157232704402515E-8</v>
      </c>
      <c r="D103" s="5">
        <f t="shared" si="2"/>
        <v>15851126.447513029</v>
      </c>
      <c r="E103" s="5">
        <f t="shared" si="3"/>
        <v>4488561.6118339617</v>
      </c>
      <c r="F103" s="15">
        <f t="shared" si="4"/>
        <v>214.86402395951472</v>
      </c>
      <c r="G103">
        <f t="shared" si="5"/>
        <v>30.999838992559717</v>
      </c>
      <c r="H103">
        <f t="shared" si="6"/>
        <v>-140.47954103211134</v>
      </c>
      <c r="I103" s="15">
        <f t="shared" si="7"/>
        <v>105.3843219199631</v>
      </c>
      <c r="J103" s="5">
        <f xml:space="preserve"> 'INB Plot'!$C$16*($H$2 - I103)</f>
        <v>20994079.428596295</v>
      </c>
      <c r="K103" s="5">
        <f xml:space="preserve"> 'INB Plot'!$C$17 + A103*'INB Plot'!$C$18</f>
        <v>2305000</v>
      </c>
      <c r="L103" s="5">
        <f t="shared" si="8"/>
        <v>18689079.428596295</v>
      </c>
    </row>
    <row r="104" spans="1:12" x14ac:dyDescent="0.3">
      <c r="A104">
        <f>'INB Plot'!$C$28 + (ROW() - 52)*'INB Plot'!$C$29</f>
        <v>645</v>
      </c>
      <c r="B104">
        <f t="shared" si="0"/>
        <v>8.8452391982457772E-8</v>
      </c>
      <c r="C104">
        <f t="shared" si="1"/>
        <v>2.4767801857585138E-8</v>
      </c>
      <c r="D104" s="5">
        <f t="shared" si="2"/>
        <v>15781704.442312166</v>
      </c>
      <c r="E104" s="5">
        <f t="shared" si="3"/>
        <v>4419079.2339417953</v>
      </c>
      <c r="F104" s="15">
        <f t="shared" si="4"/>
        <v>212.46848798707637</v>
      </c>
      <c r="G104">
        <f t="shared" si="5"/>
        <v>33.394755332798582</v>
      </c>
      <c r="H104">
        <f t="shared" si="6"/>
        <v>-141.60855644255531</v>
      </c>
      <c r="I104" s="15">
        <f t="shared" si="7"/>
        <v>104.25468687731964</v>
      </c>
      <c r="J104" s="5">
        <f xml:space="preserve"> 'INB Plot'!$C$16*($H$2 - I104)</f>
        <v>21163524.684992816</v>
      </c>
      <c r="K104" s="5">
        <f xml:space="preserve"> 'INB Plot'!$C$17 + A104*'INB Plot'!$C$18</f>
        <v>2335000</v>
      </c>
      <c r="L104" s="5">
        <f t="shared" si="8"/>
        <v>18828524.684992816</v>
      </c>
    </row>
    <row r="105" spans="1:12" x14ac:dyDescent="0.3">
      <c r="A105">
        <f>'INB Plot'!$C$28 + (ROW() - 52)*'INB Plot'!$C$29</f>
        <v>655</v>
      </c>
      <c r="B105">
        <f t="shared" si="0"/>
        <v>8.8075180195249542E-8</v>
      </c>
      <c r="C105">
        <f t="shared" si="1"/>
        <v>2.4390243902439023E-8</v>
      </c>
      <c r="D105" s="5">
        <f t="shared" si="2"/>
        <v>15714402.192995299</v>
      </c>
      <c r="E105" s="5">
        <f t="shared" si="3"/>
        <v>4351715.2212292682</v>
      </c>
      <c r="F105" s="15">
        <f t="shared" si="4"/>
        <v>210.12573587306869</v>
      </c>
      <c r="G105">
        <f t="shared" si="5"/>
        <v>35.736745345076429</v>
      </c>
      <c r="H105">
        <f t="shared" si="6"/>
        <v>-142.71403173872261</v>
      </c>
      <c r="I105" s="15">
        <f t="shared" si="7"/>
        <v>103.14844947942251</v>
      </c>
      <c r="J105" s="5">
        <f xml:space="preserve"> 'INB Plot'!$C$16*($H$2 - I105)</f>
        <v>21329460.294677384</v>
      </c>
      <c r="K105" s="5">
        <f xml:space="preserve"> 'INB Plot'!$C$17 + A105*'INB Plot'!$C$18</f>
        <v>2365000</v>
      </c>
      <c r="L105" s="5">
        <f t="shared" si="8"/>
        <v>18964460.294677384</v>
      </c>
    </row>
    <row r="106" spans="1:12" x14ac:dyDescent="0.3">
      <c r="A106">
        <f>'INB Plot'!$C$28 + (ROW() - 52)*'INB Plot'!$C$29</f>
        <v>665</v>
      </c>
      <c r="B106">
        <f t="shared" si="0"/>
        <v>8.7709313123446071E-8</v>
      </c>
      <c r="C106">
        <f t="shared" si="1"/>
        <v>2.4024024024024023E-8</v>
      </c>
      <c r="D106" s="5">
        <f t="shared" si="2"/>
        <v>15649124.071477436</v>
      </c>
      <c r="E106" s="5">
        <f t="shared" si="3"/>
        <v>4286374.1518414412</v>
      </c>
      <c r="F106" s="15">
        <f t="shared" si="4"/>
        <v>207.83404395667617</v>
      </c>
      <c r="G106">
        <f t="shared" si="5"/>
        <v>38.027544318834316</v>
      </c>
      <c r="H106">
        <f t="shared" si="6"/>
        <v>-143.79667344158491</v>
      </c>
      <c r="I106" s="15">
        <f t="shared" si="7"/>
        <v>102.06491483392557</v>
      </c>
      <c r="J106" s="5">
        <f xml:space="preserve"> 'INB Plot'!$C$16*($H$2 - I106)</f>
        <v>21491990.491501927</v>
      </c>
      <c r="K106" s="5">
        <f xml:space="preserve"> 'INB Plot'!$C$17 + A106*'INB Plot'!$C$18</f>
        <v>2395000</v>
      </c>
      <c r="L106" s="5">
        <f t="shared" si="8"/>
        <v>19096990.491501927</v>
      </c>
    </row>
    <row r="107" spans="1:12" s="13" customFormat="1" x14ac:dyDescent="0.3">
      <c r="A107">
        <f>'INB Plot'!$C$28 + (ROW() - 52)*'INB Plot'!$C$29</f>
        <v>675</v>
      </c>
      <c r="B107">
        <f t="shared" si="0"/>
        <v>8.7354286557473802E-8</v>
      </c>
      <c r="C107">
        <f t="shared" si="1"/>
        <v>2.366863905325444E-8</v>
      </c>
      <c r="D107" s="5">
        <f t="shared" si="2"/>
        <v>15585780.116523063</v>
      </c>
      <c r="E107" s="5">
        <f t="shared" si="3"/>
        <v>4222966.2501869826</v>
      </c>
      <c r="F107" s="15">
        <f t="shared" si="4"/>
        <v>205.59176270653188</v>
      </c>
      <c r="G107">
        <f t="shared" si="5"/>
        <v>40.268812503970707</v>
      </c>
      <c r="H107">
        <f t="shared" si="6"/>
        <v>-144.85716135697629</v>
      </c>
      <c r="I107" s="15">
        <f t="shared" si="7"/>
        <v>101.0034138535263</v>
      </c>
      <c r="J107" s="5">
        <f xml:space="preserve"> 'INB Plot'!$C$16*($H$2 - I107)</f>
        <v>21651215.638561819</v>
      </c>
      <c r="K107" s="5">
        <f xml:space="preserve"> 'INB Plot'!$C$17 + A107*'INB Plot'!$C$18</f>
        <v>2425000</v>
      </c>
      <c r="L107" s="5">
        <f t="shared" si="8"/>
        <v>19226215.638561819</v>
      </c>
    </row>
    <row r="108" spans="1:12" x14ac:dyDescent="0.3">
      <c r="A108">
        <f>'INB Plot'!$C$28 + (ROW() - 52)*'INB Plot'!$C$29</f>
        <v>685</v>
      </c>
      <c r="B108">
        <f t="shared" si="0"/>
        <v>8.7009625730654021E-8</v>
      </c>
      <c r="C108">
        <f t="shared" si="1"/>
        <v>2.3323615160349856E-8</v>
      </c>
      <c r="D108" s="5">
        <f t="shared" si="2"/>
        <v>15524285.620107505</v>
      </c>
      <c r="E108" s="5">
        <f t="shared" si="3"/>
        <v>4161406.9754029159</v>
      </c>
      <c r="F108" s="15">
        <f t="shared" si="4"/>
        <v>203.3973127859401</v>
      </c>
      <c r="G108">
        <f t="shared" si="5"/>
        <v>42.462139123649536</v>
      </c>
      <c r="H108">
        <f t="shared" si="6"/>
        <v>-145.89614973275991</v>
      </c>
      <c r="I108" s="15">
        <f t="shared" si="7"/>
        <v>99.963302176829728</v>
      </c>
      <c r="J108" s="5">
        <f xml:space="preserve"> 'INB Plot'!$C$16*($H$2 - I108)</f>
        <v>21807232.390066303</v>
      </c>
      <c r="K108" s="5">
        <f xml:space="preserve"> 'INB Plot'!$C$17 + A108*'INB Plot'!$C$18</f>
        <v>2455000</v>
      </c>
      <c r="L108" s="5">
        <f t="shared" si="8"/>
        <v>19352232.390066303</v>
      </c>
    </row>
    <row r="109" spans="1:12" x14ac:dyDescent="0.3">
      <c r="A109">
        <f>'INB Plot'!$C$28 + (ROW() - 52)*'INB Plot'!$C$29</f>
        <v>695</v>
      </c>
      <c r="B109">
        <f t="shared" si="0"/>
        <v>8.6674883201008912E-8</v>
      </c>
      <c r="C109">
        <f t="shared" si="1"/>
        <v>2.2988505747126436E-8</v>
      </c>
      <c r="D109" s="5">
        <f t="shared" si="2"/>
        <v>15464560.749488078</v>
      </c>
      <c r="E109" s="5">
        <f t="shared" si="3"/>
        <v>4101616.6452965518</v>
      </c>
      <c r="F109" s="15">
        <f t="shared" si="4"/>
        <v>201.24918136542195</v>
      </c>
      <c r="G109">
        <f t="shared" si="5"/>
        <v>44.609046132329809</v>
      </c>
      <c r="H109">
        <f t="shared" si="6"/>
        <v>-146.91426836485948</v>
      </c>
      <c r="I109" s="15">
        <f t="shared" si="7"/>
        <v>98.943959132892275</v>
      </c>
      <c r="J109" s="5">
        <f xml:space="preserve"> 'INB Plot'!$C$16*($H$2 - I109)</f>
        <v>21960133.846656919</v>
      </c>
      <c r="K109" s="5">
        <f xml:space="preserve"> 'INB Plot'!$C$17 + A109*'INB Plot'!$C$18</f>
        <v>2485000</v>
      </c>
      <c r="L109" s="5">
        <f t="shared" si="8"/>
        <v>19475133.846656919</v>
      </c>
    </row>
    <row r="110" spans="1:12" x14ac:dyDescent="0.3">
      <c r="A110">
        <f>'INB Plot'!$C$28 + (ROW() - 52)*'INB Plot'!$C$29</f>
        <v>705</v>
      </c>
      <c r="B110">
        <f t="shared" si="0"/>
        <v>8.6349636913339552E-8</v>
      </c>
      <c r="C110">
        <f t="shared" si="1"/>
        <v>2.2662889518413598E-8</v>
      </c>
      <c r="D110" s="5">
        <f t="shared" si="2"/>
        <v>15406530.201439418</v>
      </c>
      <c r="E110" s="5">
        <f t="shared" si="3"/>
        <v>4043520.0922470256</v>
      </c>
      <c r="F110" s="15">
        <f t="shared" si="4"/>
        <v>199.14591866470013</v>
      </c>
      <c r="G110">
        <f t="shared" si="5"/>
        <v>46.710991737686868</v>
      </c>
      <c r="H110">
        <f t="shared" si="6"/>
        <v>-147.91212365381972</v>
      </c>
      <c r="I110" s="15">
        <f t="shared" si="7"/>
        <v>97.944786748567282</v>
      </c>
      <c r="J110" s="5">
        <f xml:space="preserve"> 'INB Plot'!$C$16*($H$2 - I110)</f>
        <v>22110009.704305667</v>
      </c>
      <c r="K110" s="5">
        <f xml:space="preserve"> 'INB Plot'!$C$17 + A110*'INB Plot'!$C$18</f>
        <v>2515000</v>
      </c>
      <c r="L110" s="5">
        <f t="shared" si="8"/>
        <v>19595009.704305667</v>
      </c>
    </row>
    <row r="111" spans="1:12" x14ac:dyDescent="0.3">
      <c r="A111">
        <f>'INB Plot'!$C$28 + (ROW() - 52)*'INB Plot'!$C$29</f>
        <v>715</v>
      </c>
      <c r="B111">
        <f t="shared" si="0"/>
        <v>8.6033488423926673E-8</v>
      </c>
      <c r="C111">
        <f t="shared" si="1"/>
        <v>2.2346368715083798E-8</v>
      </c>
      <c r="D111" s="5">
        <f t="shared" si="2"/>
        <v>15350122.885504004</v>
      </c>
      <c r="E111" s="5">
        <f t="shared" si="3"/>
        <v>3987046.3479418992</v>
      </c>
      <c r="F111" s="15">
        <f t="shared" si="4"/>
        <v>197.08613470769714</v>
      </c>
      <c r="G111">
        <f t="shared" si="5"/>
        <v>48.76937370355472</v>
      </c>
      <c r="H111">
        <f t="shared" si="6"/>
        <v>-148.89029961363451</v>
      </c>
      <c r="I111" s="15">
        <f t="shared" si="7"/>
        <v>96.96520879761735</v>
      </c>
      <c r="J111" s="5">
        <f xml:space="preserve"> 'INB Plot'!$C$16*($H$2 - I111)</f>
        <v>22256946.396948159</v>
      </c>
      <c r="K111" s="5">
        <f xml:space="preserve"> 'INB Plot'!$C$17 + A111*'INB Plot'!$C$18</f>
        <v>2545000</v>
      </c>
      <c r="L111" s="5">
        <f t="shared" si="8"/>
        <v>19711946.396948159</v>
      </c>
    </row>
    <row r="112" spans="1:12" x14ac:dyDescent="0.3">
      <c r="A112">
        <f>'INB Plot'!$C$28 + (ROW() - 52)*'INB Plot'!$C$29</f>
        <v>725</v>
      </c>
      <c r="B112">
        <f t="shared" si="0"/>
        <v>8.5726061272152764E-8</v>
      </c>
      <c r="C112">
        <f t="shared" si="1"/>
        <v>2.2038567493112946E-8</v>
      </c>
      <c r="D112" s="5">
        <f t="shared" si="2"/>
        <v>15295271.633456463</v>
      </c>
      <c r="E112" s="5">
        <f t="shared" si="3"/>
        <v>3932128.3541685948</v>
      </c>
      <c r="F112" s="15">
        <f t="shared" si="4"/>
        <v>195.06849627544219</v>
      </c>
      <c r="G112">
        <f t="shared" si="5"/>
        <v>50.785532449610059</v>
      </c>
      <c r="H112">
        <f t="shared" si="6"/>
        <v>-149.84935883462975</v>
      </c>
      <c r="I112" s="15">
        <f t="shared" si="7"/>
        <v>96.004669890422491</v>
      </c>
      <c r="J112" s="5">
        <f xml:space="preserve"> 'INB Plot'!$C$16*($H$2 - I112)</f>
        <v>22401027.233027387</v>
      </c>
      <c r="K112" s="5">
        <f xml:space="preserve"> 'INB Plot'!$C$17 + A112*'INB Plot'!$C$18</f>
        <v>2575000</v>
      </c>
      <c r="L112" s="5">
        <f t="shared" si="8"/>
        <v>19826027.233027387</v>
      </c>
    </row>
    <row r="113" spans="1:12" x14ac:dyDescent="0.3">
      <c r="A113">
        <f>'INB Plot'!$C$28 + (ROW() - 52)*'INB Plot'!$C$29</f>
        <v>735</v>
      </c>
      <c r="B113">
        <f t="shared" si="0"/>
        <v>8.5426999485052991E-8</v>
      </c>
      <c r="C113">
        <f t="shared" si="1"/>
        <v>2.1739130434782609E-8</v>
      </c>
      <c r="D113" s="5">
        <f t="shared" si="2"/>
        <v>15241912.932485048</v>
      </c>
      <c r="E113" s="5">
        <f t="shared" si="3"/>
        <v>3878702.6971826088</v>
      </c>
      <c r="F113" s="15">
        <f t="shared" si="4"/>
        <v>193.09172404299161</v>
      </c>
      <c r="G113">
        <f t="shared" si="5"/>
        <v>52.760753962242802</v>
      </c>
      <c r="H113">
        <f t="shared" si="6"/>
        <v>-150.78984340221274</v>
      </c>
      <c r="I113" s="15">
        <f t="shared" si="7"/>
        <v>95.062634603021678</v>
      </c>
      <c r="J113" s="5">
        <f xml:space="preserve"> 'INB Plot'!$C$16*($H$2 - I113)</f>
        <v>22542332.526137508</v>
      </c>
      <c r="K113" s="5">
        <f xml:space="preserve"> 'INB Plot'!$C$17 + A113*'INB Plot'!$C$18</f>
        <v>2605000</v>
      </c>
      <c r="L113" s="5">
        <f t="shared" si="8"/>
        <v>19937332.526137508</v>
      </c>
    </row>
    <row r="114" spans="1:12" x14ac:dyDescent="0.3">
      <c r="A114">
        <f>'INB Plot'!$C$28 + (ROW() - 52)*'INB Plot'!$C$29</f>
        <v>745</v>
      </c>
      <c r="B114">
        <f t="shared" si="0"/>
        <v>8.5135966202304871E-8</v>
      </c>
      <c r="C114">
        <f t="shared" si="1"/>
        <v>2.1447721179624664E-8</v>
      </c>
      <c r="D114" s="5">
        <f t="shared" si="2"/>
        <v>15189986.679861857</v>
      </c>
      <c r="E114" s="5">
        <f t="shared" si="3"/>
        <v>3826709.3634402142</v>
      </c>
      <c r="F114" s="15">
        <f t="shared" si="4"/>
        <v>191.15458988756473</v>
      </c>
      <c r="G114">
        <f t="shared" si="5"/>
        <v>54.69627252989801</v>
      </c>
      <c r="H114">
        <f t="shared" si="6"/>
        <v>-151.71227577329506</v>
      </c>
      <c r="I114" s="15">
        <f t="shared" si="7"/>
        <v>94.138586644167674</v>
      </c>
      <c r="J114" s="5">
        <f xml:space="preserve"> 'INB Plot'!$C$16*($H$2 - I114)</f>
        <v>22680939.719965611</v>
      </c>
      <c r="K114" s="5">
        <f xml:space="preserve"> 'INB Plot'!$C$17 + A114*'INB Plot'!$C$18</f>
        <v>2635000</v>
      </c>
      <c r="L114" s="5">
        <f t="shared" si="8"/>
        <v>20045939.719965611</v>
      </c>
    </row>
    <row r="115" spans="1:12" x14ac:dyDescent="0.3">
      <c r="A115">
        <f>'INB Plot'!$C$28 + (ROW() - 52)*'INB Plot'!$C$29</f>
        <v>755</v>
      </c>
      <c r="B115">
        <f t="shared" si="0"/>
        <v>8.4852642410490494E-8</v>
      </c>
      <c r="C115">
        <f t="shared" si="1"/>
        <v>2.1164021164021164E-8</v>
      </c>
      <c r="D115" s="5">
        <f t="shared" si="2"/>
        <v>15139435.957109481</v>
      </c>
      <c r="E115" s="5">
        <f t="shared" si="3"/>
        <v>3776091.5147174601</v>
      </c>
      <c r="F115" s="15">
        <f t="shared" si="4"/>
        <v>189.25591435610062</v>
      </c>
      <c r="G115">
        <f t="shared" si="5"/>
        <v>56.593273315112242</v>
      </c>
      <c r="H115">
        <f t="shared" si="6"/>
        <v>-152.61715961219204</v>
      </c>
      <c r="I115" s="15">
        <f t="shared" si="7"/>
        <v>93.23202805902082</v>
      </c>
      <c r="J115" s="5">
        <f xml:space="preserve"> 'INB Plot'!$C$16*($H$2 - I115)</f>
        <v>22816923.50773764</v>
      </c>
      <c r="K115" s="5">
        <f xml:space="preserve"> 'INB Plot'!$C$17 + A115*'INB Plot'!$C$18</f>
        <v>2665000</v>
      </c>
      <c r="L115" s="5">
        <f t="shared" si="8"/>
        <v>20151923.50773764</v>
      </c>
    </row>
    <row r="116" spans="1:12" x14ac:dyDescent="0.3">
      <c r="A116">
        <f>'INB Plot'!$C$28 + (ROW() - 52)*'INB Plot'!$C$29</f>
        <v>765</v>
      </c>
      <c r="B116">
        <f t="shared" ref="B116:B179" si="9" xml:space="preserve"> ($B$9+A116)/(POWER($B$9,2)*($B$9 + 1)*A116)</f>
        <v>8.4576725776632027E-8</v>
      </c>
      <c r="C116">
        <f t="shared" ref="C116:C179" si="10" xml:space="preserve"> 1/(POWER($B$9,2)*(A116 + 1))</f>
        <v>2.0887728459530026E-8</v>
      </c>
      <c r="D116" s="5">
        <f t="shared" ref="D116:D179" si="11">B116*$E$8</f>
        <v>15090206.821880039</v>
      </c>
      <c r="E116" s="5">
        <f t="shared" ref="E116:E179" si="12">C116*$E$8</f>
        <v>3726795.2808438642</v>
      </c>
      <c r="F116" s="15">
        <f t="shared" ref="F116:F179" si="13" xml:space="preserve"> E116*SQRT($G$2/(2*PI()))*EXP(-POWER($F$2,2)/(2*$G$2))/D116</f>
        <v>187.39456428135875</v>
      </c>
      <c r="G116">
        <f t="shared" ref="G116:G179" si="14" xml:space="preserve"> -$F$2*NORMDIST(-$F$2/SQRT($G$2),0,1,1) + POWER($G$2,3/2)*EXP( -POWER($F$2,2)/(2*$G$2) ) / (D116*SQRT(2*PI()))</f>
        <v>58.452894774509673</v>
      </c>
      <c r="H116">
        <f t="shared" ref="H116:H179" si="15" xml:space="preserve"> $F$2*NORMDIST(-$F$2*SQRT(D116)/$G$2,0,1,1) - $G$2*EXP(-POWER($F$2,2)*D116/(2*POWER($G$2,2)))/(SQRT(2*PI()*D116))</f>
        <v>-153.50498058775526</v>
      </c>
      <c r="I116" s="15">
        <f t="shared" si="7"/>
        <v>92.342478468113171</v>
      </c>
      <c r="J116" s="5">
        <f xml:space="preserve"> 'INB Plot'!$C$16*($H$2 - I116)</f>
        <v>22950355.946373787</v>
      </c>
      <c r="K116" s="5">
        <f xml:space="preserve"> 'INB Plot'!$C$17 + A116*'INB Plot'!$C$18</f>
        <v>2695000</v>
      </c>
      <c r="L116" s="5">
        <f t="shared" si="8"/>
        <v>20255355.946373787</v>
      </c>
    </row>
    <row r="117" spans="1:12" x14ac:dyDescent="0.3">
      <c r="A117">
        <f>'INB Plot'!$C$28 + (ROW() - 52)*'INB Plot'!$C$29</f>
        <v>775</v>
      </c>
      <c r="B117">
        <f t="shared" si="9"/>
        <v>8.4307929572034447E-8</v>
      </c>
      <c r="C117">
        <f t="shared" si="10"/>
        <v>2.0618556701030929E-8</v>
      </c>
      <c r="D117" s="5">
        <f t="shared" si="11"/>
        <v>15042248.115946846</v>
      </c>
      <c r="E117" s="5">
        <f t="shared" si="12"/>
        <v>3678769.5684618559</v>
      </c>
      <c r="F117" s="15">
        <f t="shared" si="13"/>
        <v>185.56945053652137</v>
      </c>
      <c r="G117">
        <f t="shared" si="14"/>
        <v>60.276230937138052</v>
      </c>
      <c r="H117">
        <f t="shared" si="15"/>
        <v>-154.37620713347638</v>
      </c>
      <c r="I117" s="15">
        <f t="shared" ref="I117:I180" si="16">F117+G117+H117</f>
        <v>91.469474340183041</v>
      </c>
      <c r="J117" s="5">
        <f xml:space="preserve"> 'INB Plot'!$C$16*($H$2 - I117)</f>
        <v>23081306.565563306</v>
      </c>
      <c r="K117" s="5">
        <f xml:space="preserve"> 'INB Plot'!$C$17 + A117*'INB Plot'!$C$18</f>
        <v>2725000</v>
      </c>
      <c r="L117" s="5">
        <f t="shared" ref="L117:L180" si="17" xml:space="preserve"> J117 - K117</f>
        <v>20356306.565563306</v>
      </c>
    </row>
    <row r="118" spans="1:12" x14ac:dyDescent="0.3">
      <c r="A118">
        <f>'INB Plot'!$C$28 + (ROW() - 52)*'INB Plot'!$C$29</f>
        <v>785</v>
      </c>
      <c r="B118">
        <f t="shared" si="9"/>
        <v>8.4045981678382011E-8</v>
      </c>
      <c r="C118">
        <f t="shared" si="10"/>
        <v>2.0356234096692112E-8</v>
      </c>
      <c r="D118" s="5">
        <f t="shared" si="11"/>
        <v>14995511.287871819</v>
      </c>
      <c r="E118" s="5">
        <f t="shared" si="12"/>
        <v>3631965.8843847327</v>
      </c>
      <c r="F118" s="15">
        <f t="shared" si="13"/>
        <v>183.77952591902317</v>
      </c>
      <c r="G118">
        <f t="shared" si="14"/>
        <v>62.064333550730453</v>
      </c>
      <c r="H118">
        <f t="shared" si="15"/>
        <v>-155.23129117224386</v>
      </c>
      <c r="I118" s="15">
        <f t="shared" si="16"/>
        <v>90.612568297509767</v>
      </c>
      <c r="J118" s="5">
        <f xml:space="preserve"> 'INB Plot'!$C$16*($H$2 - I118)</f>
        <v>23209842.471964296</v>
      </c>
      <c r="K118" s="5">
        <f xml:space="preserve"> 'INB Plot'!$C$17 + A118*'INB Plot'!$C$18</f>
        <v>2755000</v>
      </c>
      <c r="L118" s="5">
        <f t="shared" si="17"/>
        <v>20454842.471964296</v>
      </c>
    </row>
    <row r="119" spans="1:12" x14ac:dyDescent="0.3">
      <c r="A119">
        <f>'INB Plot'!$C$28 + (ROW() - 52)*'INB Plot'!$C$29</f>
        <v>795</v>
      </c>
      <c r="B119">
        <f t="shared" si="9"/>
        <v>8.3790623668846631E-8</v>
      </c>
      <c r="C119">
        <f t="shared" si="10"/>
        <v>2.0100502512562813E-8</v>
      </c>
      <c r="D119" s="5">
        <f t="shared" si="11"/>
        <v>14949950.229056545</v>
      </c>
      <c r="E119" s="5">
        <f t="shared" si="12"/>
        <v>3586338.1722693467</v>
      </c>
      <c r="F119" s="15">
        <f t="shared" si="13"/>
        <v>182.02378315503356</v>
      </c>
      <c r="G119">
        <f t="shared" si="14"/>
        <v>63.818214104732419</v>
      </c>
      <c r="H119">
        <f t="shared" si="15"/>
        <v>-156.07066880738387</v>
      </c>
      <c r="I119" s="15">
        <f t="shared" si="16"/>
        <v>89.771328452382107</v>
      </c>
      <c r="J119" s="5">
        <f xml:space="preserve"> 'INB Plot'!$C$16*($H$2 - I119)</f>
        <v>23336028.448733445</v>
      </c>
      <c r="K119" s="5">
        <f xml:space="preserve"> 'INB Plot'!$C$17 + A119*'INB Plot'!$C$18</f>
        <v>2785000</v>
      </c>
      <c r="L119" s="5">
        <f t="shared" si="17"/>
        <v>20551028.448733445</v>
      </c>
    </row>
    <row r="120" spans="1:12" x14ac:dyDescent="0.3">
      <c r="A120">
        <f>'INB Plot'!$C$28 + (ROW() - 52)*'INB Plot'!$C$29</f>
        <v>805</v>
      </c>
      <c r="B120">
        <f t="shared" si="9"/>
        <v>8.3541609957684784E-8</v>
      </c>
      <c r="C120">
        <f t="shared" si="10"/>
        <v>1.9851116625310173E-8</v>
      </c>
      <c r="D120" s="5">
        <f t="shared" si="11"/>
        <v>14905521.122013075</v>
      </c>
      <c r="E120" s="5">
        <f t="shared" si="12"/>
        <v>3541842.6614471464</v>
      </c>
      <c r="F120" s="15">
        <f t="shared" si="13"/>
        <v>180.30125301665885</v>
      </c>
      <c r="G120">
        <f t="shared" si="14"/>
        <v>65.538845738279406</v>
      </c>
      <c r="H120">
        <f t="shared" si="15"/>
        <v>-156.89476098156655</v>
      </c>
      <c r="I120" s="15">
        <f t="shared" si="16"/>
        <v>88.945337773371705</v>
      </c>
      <c r="J120" s="5">
        <f xml:space="preserve"> 'INB Plot'!$C$16*($H$2 - I120)</f>
        <v>23459927.050585005</v>
      </c>
      <c r="K120" s="5">
        <f xml:space="preserve"> 'INB Plot'!$C$17 + A120*'INB Plot'!$C$18</f>
        <v>2815000</v>
      </c>
      <c r="L120" s="5">
        <f t="shared" si="17"/>
        <v>20644927.050585005</v>
      </c>
    </row>
    <row r="121" spans="1:12" x14ac:dyDescent="0.3">
      <c r="A121">
        <f>'INB Plot'!$C$28 + (ROW() - 52)*'INB Plot'!$C$29</f>
        <v>815</v>
      </c>
      <c r="B121">
        <f t="shared" si="9"/>
        <v>8.3298707012441028E-8</v>
      </c>
      <c r="C121">
        <f t="shared" si="10"/>
        <v>1.9607843137254902E-8</v>
      </c>
      <c r="D121" s="5">
        <f t="shared" si="11"/>
        <v>14862182.299805028</v>
      </c>
      <c r="E121" s="5">
        <f t="shared" si="12"/>
        <v>3498437.726870588</v>
      </c>
      <c r="F121" s="15">
        <f t="shared" si="13"/>
        <v>178.61100254452154</v>
      </c>
      <c r="G121">
        <f t="shared" si="14"/>
        <v>67.227165040680006</v>
      </c>
      <c r="H121">
        <f t="shared" si="15"/>
        <v>-157.70397410509941</v>
      </c>
      <c r="I121" s="15">
        <f t="shared" si="16"/>
        <v>88.134193480102141</v>
      </c>
      <c r="J121" s="5">
        <f xml:space="preserve"> 'INB Plot'!$C$16*($H$2 - I121)</f>
        <v>23581598.69457544</v>
      </c>
      <c r="K121" s="5">
        <f xml:space="preserve"> 'INB Plot'!$C$17 + A121*'INB Plot'!$C$18</f>
        <v>2845000</v>
      </c>
      <c r="L121" s="5">
        <f t="shared" si="17"/>
        <v>20736598.69457544</v>
      </c>
    </row>
    <row r="122" spans="1:12" x14ac:dyDescent="0.3">
      <c r="A122">
        <f>'INB Plot'!$C$28 + (ROW() - 52)*'INB Plot'!$C$29</f>
        <v>825</v>
      </c>
      <c r="B122">
        <f t="shared" si="9"/>
        <v>8.3061692623445618E-8</v>
      </c>
      <c r="C122">
        <f t="shared" si="10"/>
        <v>1.9370460048426149E-8</v>
      </c>
      <c r="D122" s="5">
        <f t="shared" si="11"/>
        <v>14819894.115711121</v>
      </c>
      <c r="E122" s="5">
        <f t="shared" si="12"/>
        <v>3456083.7592329294</v>
      </c>
      <c r="F122" s="15">
        <f t="shared" si="13"/>
        <v>176.95213336891314</v>
      </c>
      <c r="G122">
        <f t="shared" si="14"/>
        <v>68.884073751407868</v>
      </c>
      <c r="H122">
        <f t="shared" si="15"/>
        <v>-158.49870065506616</v>
      </c>
      <c r="I122" s="15">
        <f t="shared" si="16"/>
        <v>87.337506465254847</v>
      </c>
      <c r="J122" s="5">
        <f xml:space="preserve"> 'INB Plot'!$C$16*($H$2 - I122)</f>
        <v>23701101.746802535</v>
      </c>
      <c r="K122" s="5">
        <f xml:space="preserve"> 'INB Plot'!$C$17 + A122*'INB Plot'!$C$18</f>
        <v>2875000</v>
      </c>
      <c r="L122" s="5">
        <f t="shared" si="17"/>
        <v>20826101.746802535</v>
      </c>
    </row>
    <row r="123" spans="1:12" x14ac:dyDescent="0.3">
      <c r="A123">
        <f>'INB Plot'!$C$28 + (ROW() - 52)*'INB Plot'!$C$29</f>
        <v>835</v>
      </c>
      <c r="B123">
        <f t="shared" si="9"/>
        <v>8.2830355225803378E-8</v>
      </c>
      <c r="C123">
        <f t="shared" si="10"/>
        <v>1.9138755980861243E-8</v>
      </c>
      <c r="D123" s="5">
        <f t="shared" si="11"/>
        <v>14778618.822254188</v>
      </c>
      <c r="E123" s="5">
        <f t="shared" si="12"/>
        <v>3414743.0444095694</v>
      </c>
      <c r="F123" s="15">
        <f t="shared" si="13"/>
        <v>175.32378012321334</v>
      </c>
      <c r="G123">
        <f t="shared" si="14"/>
        <v>70.510440366085618</v>
      </c>
      <c r="H123">
        <f t="shared" si="15"/>
        <v>-159.2793197467214</v>
      </c>
      <c r="I123" s="15">
        <f t="shared" si="16"/>
        <v>86.554900742577559</v>
      </c>
      <c r="J123" s="5">
        <f xml:space="preserve"> 'INB Plot'!$C$16*($H$2 - I123)</f>
        <v>23818492.605204128</v>
      </c>
      <c r="K123" s="5">
        <f xml:space="preserve"> 'INB Plot'!$C$17 + A123*'INB Plot'!$C$18</f>
        <v>2905000</v>
      </c>
      <c r="L123" s="5">
        <f t="shared" si="17"/>
        <v>20913492.605204128</v>
      </c>
    </row>
    <row r="124" spans="1:12" x14ac:dyDescent="0.3">
      <c r="A124">
        <f>'INB Plot'!$C$28 + (ROW() - 52)*'INB Plot'!$C$29</f>
        <v>845</v>
      </c>
      <c r="B124">
        <f t="shared" si="9"/>
        <v>8.2604493269525452E-8</v>
      </c>
      <c r="C124">
        <f t="shared" si="10"/>
        <v>1.8912529550827422E-8</v>
      </c>
      <c r="D124" s="5">
        <f t="shared" si="11"/>
        <v>14738320.458819907</v>
      </c>
      <c r="E124" s="5">
        <f t="shared" si="12"/>
        <v>3374379.6514496454</v>
      </c>
      <c r="F124" s="15">
        <f t="shared" si="13"/>
        <v>173.72510894372374</v>
      </c>
      <c r="G124">
        <f t="shared" si="14"/>
        <v>72.107101654467783</v>
      </c>
      <c r="H124">
        <f t="shared" si="15"/>
        <v>-160.0461976784772</v>
      </c>
      <c r="I124" s="15">
        <f t="shared" si="16"/>
        <v>85.786012919714324</v>
      </c>
      <c r="J124" s="5">
        <f xml:space="preserve"> 'INB Plot'!$C$16*($H$2 - I124)</f>
        <v>23933825.778633613</v>
      </c>
      <c r="K124" s="5">
        <f xml:space="preserve"> 'INB Plot'!$C$17 + A124*'INB Plot'!$C$18</f>
        <v>2935000</v>
      </c>
      <c r="L124" s="5">
        <f t="shared" si="17"/>
        <v>20998825.778633613</v>
      </c>
    </row>
    <row r="125" spans="1:12" x14ac:dyDescent="0.3">
      <c r="A125">
        <f>'INB Plot'!$C$28 + (ROW() - 52)*'INB Plot'!$C$29</f>
        <v>855</v>
      </c>
      <c r="B125">
        <f t="shared" si="9"/>
        <v>8.2383914633862214E-8</v>
      </c>
      <c r="C125">
        <f t="shared" si="10"/>
        <v>1.8691588785046729E-8</v>
      </c>
      <c r="D125" s="5">
        <f t="shared" si="11"/>
        <v>14698964.747161865</v>
      </c>
      <c r="E125" s="5">
        <f t="shared" si="12"/>
        <v>3334959.3284186916</v>
      </c>
      <c r="F125" s="15">
        <f t="shared" si="13"/>
        <v>172.15531605048511</v>
      </c>
      <c r="G125">
        <f t="shared" si="14"/>
        <v>73.674864096001443</v>
      </c>
      <c r="H125">
        <f t="shared" si="15"/>
        <v>-160.79968845177422</v>
      </c>
      <c r="I125" s="15">
        <f t="shared" si="16"/>
        <v>85.030491694712339</v>
      </c>
      <c r="J125" s="5">
        <f xml:space="preserve"> 'INB Plot'!$C$16*($H$2 - I125)</f>
        <v>24047153.962383911</v>
      </c>
      <c r="K125" s="5">
        <f xml:space="preserve"> 'INB Plot'!$C$17 + A125*'INB Plot'!$C$18</f>
        <v>2965000</v>
      </c>
      <c r="L125" s="5">
        <f t="shared" si="17"/>
        <v>21082153.962383911</v>
      </c>
    </row>
    <row r="126" spans="1:12" x14ac:dyDescent="0.3">
      <c r="A126">
        <f>'INB Plot'!$C$28 + (ROW() - 52)*'INB Plot'!$C$29</f>
        <v>865</v>
      </c>
      <c r="B126">
        <f t="shared" si="9"/>
        <v>8.2168436082260549E-8</v>
      </c>
      <c r="C126">
        <f t="shared" si="10"/>
        <v>1.8475750577367206E-8</v>
      </c>
      <c r="D126" s="5">
        <f t="shared" si="11"/>
        <v>14660518.994154876</v>
      </c>
      <c r="E126" s="5">
        <f t="shared" si="12"/>
        <v>3296449.4054577369</v>
      </c>
      <c r="F126" s="15">
        <f t="shared" si="13"/>
        <v>170.61362640403107</v>
      </c>
      <c r="G126">
        <f t="shared" si="14"/>
        <v>75.214505238135416</v>
      </c>
      <c r="H126">
        <f t="shared" si="15"/>
        <v>-161.54013426705666</v>
      </c>
      <c r="I126" s="15">
        <f t="shared" si="16"/>
        <v>84.287997375109825</v>
      </c>
      <c r="J126" s="5">
        <f xml:space="preserve"> 'INB Plot'!$C$16*($H$2 - I126)</f>
        <v>24158528.110324286</v>
      </c>
      <c r="K126" s="5">
        <f xml:space="preserve"> 'INB Plot'!$C$17 + A126*'INB Plot'!$C$18</f>
        <v>2995000</v>
      </c>
      <c r="L126" s="5">
        <f t="shared" si="17"/>
        <v>21163528.110324286</v>
      </c>
    </row>
    <row r="127" spans="1:12" x14ac:dyDescent="0.3">
      <c r="A127">
        <f>'INB Plot'!$C$28 + (ROW() - 52)*'INB Plot'!$C$29</f>
        <v>875</v>
      </c>
      <c r="B127">
        <f t="shared" si="9"/>
        <v>8.1957882754695497E-8</v>
      </c>
      <c r="C127">
        <f t="shared" si="10"/>
        <v>1.8264840182648401E-8</v>
      </c>
      <c r="D127" s="5">
        <f t="shared" si="11"/>
        <v>14622952.001216618</v>
      </c>
      <c r="E127" s="5">
        <f t="shared" si="12"/>
        <v>3258818.7044821917</v>
      </c>
      <c r="F127" s="15">
        <f t="shared" si="13"/>
        <v>169.09929243338794</v>
      </c>
      <c r="G127">
        <f t="shared" si="14"/>
        <v>76.726774982186953</v>
      </c>
      <c r="H127">
        <f t="shared" si="15"/>
        <v>-162.26786599702922</v>
      </c>
      <c r="I127" s="15">
        <f t="shared" si="16"/>
        <v>83.558201418545679</v>
      </c>
      <c r="J127" s="5">
        <f xml:space="preserve"> 'INB Plot'!$C$16*($H$2 - I127)</f>
        <v>24267997.503808908</v>
      </c>
      <c r="K127" s="5">
        <f xml:space="preserve"> 'INB Plot'!$C$17 + A127*'INB Plot'!$C$18</f>
        <v>3025000</v>
      </c>
      <c r="L127" s="5">
        <f t="shared" si="17"/>
        <v>21242997.503808908</v>
      </c>
    </row>
    <row r="128" spans="1:12" x14ac:dyDescent="0.3">
      <c r="A128">
        <f>'INB Plot'!$C$28 + (ROW() - 52)*'INB Plot'!$C$29</f>
        <v>885</v>
      </c>
      <c r="B128">
        <f t="shared" si="9"/>
        <v>8.1752087694420058E-8</v>
      </c>
      <c r="C128">
        <f t="shared" si="10"/>
        <v>1.8058690744920995E-8</v>
      </c>
      <c r="D128" s="5">
        <f t="shared" si="11"/>
        <v>14586233.979870187</v>
      </c>
      <c r="E128" s="5">
        <f t="shared" si="12"/>
        <v>3222037.4549959372</v>
      </c>
      <c r="F128" s="15">
        <f t="shared" si="13"/>
        <v>167.61159283095765</v>
      </c>
      <c r="G128">
        <f t="shared" si="14"/>
        <v>78.21239680123324</v>
      </c>
      <c r="H128">
        <f t="shared" si="15"/>
        <v>-162.98320363830379</v>
      </c>
      <c r="I128" s="15">
        <f t="shared" si="16"/>
        <v>82.840785993887096</v>
      </c>
      <c r="J128" s="5">
        <f xml:space="preserve"> 'INB Plot'!$C$16*($H$2 - I128)</f>
        <v>24375609.817507695</v>
      </c>
      <c r="K128" s="5">
        <f xml:space="preserve"> 'INB Plot'!$C$17 + A128*'INB Plot'!$C$18</f>
        <v>3055000</v>
      </c>
      <c r="L128" s="5">
        <f t="shared" si="17"/>
        <v>21320609.817507695</v>
      </c>
    </row>
    <row r="129" spans="1:12" x14ac:dyDescent="0.3">
      <c r="A129">
        <f>'INB Plot'!$C$28 + (ROW() - 52)*'INB Plot'!$C$29</f>
        <v>895</v>
      </c>
      <c r="B129">
        <f t="shared" si="9"/>
        <v>8.1550891406441271E-8</v>
      </c>
      <c r="C129">
        <f t="shared" si="10"/>
        <v>1.7857142857142856E-8</v>
      </c>
      <c r="D129" s="5">
        <f t="shared" si="11"/>
        <v>14550336.47296725</v>
      </c>
      <c r="E129" s="5">
        <f t="shared" si="12"/>
        <v>3186077.2155428571</v>
      </c>
      <c r="F129" s="15">
        <f t="shared" si="13"/>
        <v>166.14983141022182</v>
      </c>
      <c r="G129">
        <f t="shared" si="14"/>
        <v>79.672068894182644</v>
      </c>
      <c r="H129">
        <f t="shared" si="15"/>
        <v>-163.68645674250536</v>
      </c>
      <c r="I129" s="15">
        <f t="shared" si="16"/>
        <v>82.135443561899109</v>
      </c>
      <c r="J129" s="5">
        <f xml:space="preserve"> 'INB Plot'!$C$16*($H$2 - I129)</f>
        <v>24481411.182305895</v>
      </c>
      <c r="K129" s="5">
        <f xml:space="preserve"> 'INB Plot'!$C$17 + A129*'INB Plot'!$C$18</f>
        <v>3085000</v>
      </c>
      <c r="L129" s="5">
        <f t="shared" si="17"/>
        <v>21396411.182305895</v>
      </c>
    </row>
    <row r="130" spans="1:12" x14ac:dyDescent="0.3">
      <c r="A130">
        <f>'INB Plot'!$C$28 + (ROW() - 52)*'INB Plot'!$C$29</f>
        <v>905</v>
      </c>
      <c r="B130">
        <f t="shared" si="9"/>
        <v>8.1354141445268647E-8</v>
      </c>
      <c r="C130">
        <f t="shared" si="10"/>
        <v>1.7660044150110376E-8</v>
      </c>
      <c r="D130" s="5">
        <f t="shared" si="11"/>
        <v>14515232.281133993</v>
      </c>
      <c r="E130" s="5">
        <f t="shared" si="12"/>
        <v>3150910.8003602652</v>
      </c>
      <c r="F130" s="15">
        <f t="shared" si="13"/>
        <v>164.71333602248623</v>
      </c>
      <c r="G130">
        <f t="shared" si="14"/>
        <v>81.106465279894792</v>
      </c>
      <c r="H130">
        <f t="shared" si="15"/>
        <v>-164.37792482784175</v>
      </c>
      <c r="I130" s="15">
        <f t="shared" si="16"/>
        <v>81.441876474539271</v>
      </c>
      <c r="J130" s="5">
        <f xml:space="preserve"> 'INB Plot'!$C$16*($H$2 - I130)</f>
        <v>24585446.245409872</v>
      </c>
      <c r="K130" s="5">
        <f xml:space="preserve"> 'INB Plot'!$C$17 + A130*'INB Plot'!$C$18</f>
        <v>3115000</v>
      </c>
      <c r="L130" s="5">
        <f t="shared" si="17"/>
        <v>21470446.245409872</v>
      </c>
    </row>
    <row r="131" spans="1:12" x14ac:dyDescent="0.3">
      <c r="A131">
        <f>'INB Plot'!$C$28 + (ROW() - 52)*'INB Plot'!$C$29</f>
        <v>915</v>
      </c>
      <c r="B131">
        <f t="shared" si="9"/>
        <v>8.116169202969543E-8</v>
      </c>
      <c r="C131">
        <f t="shared" si="10"/>
        <v>1.7467248908296944E-8</v>
      </c>
      <c r="D131" s="5">
        <f t="shared" si="11"/>
        <v>14480895.394040259</v>
      </c>
      <c r="E131" s="5">
        <f t="shared" si="12"/>
        <v>3116512.2108366815</v>
      </c>
      <c r="F131" s="15">
        <f t="shared" si="13"/>
        <v>163.3014575291393</v>
      </c>
      <c r="G131">
        <f t="shared" si="14"/>
        <v>82.516236834950973</v>
      </c>
      <c r="H131">
        <f t="shared" si="15"/>
        <v>-165.05789777210083</v>
      </c>
      <c r="I131" s="15">
        <f t="shared" si="16"/>
        <v>80.759796591989442</v>
      </c>
      <c r="J131" s="5">
        <f xml:space="preserve"> 'INB Plot'!$C$16*($H$2 - I131)</f>
        <v>24687758.227792345</v>
      </c>
      <c r="K131" s="5">
        <f xml:space="preserve"> 'INB Plot'!$C$17 + A131*'INB Plot'!$C$18</f>
        <v>3145000</v>
      </c>
      <c r="L131" s="5">
        <f t="shared" si="17"/>
        <v>21542758.227792345</v>
      </c>
    </row>
    <row r="132" spans="1:12" x14ac:dyDescent="0.3">
      <c r="A132">
        <f>'INB Plot'!$C$28 + (ROW() - 52)*'INB Plot'!$C$29</f>
        <v>925</v>
      </c>
      <c r="B132">
        <f t="shared" si="9"/>
        <v>8.0973403682567034E-8</v>
      </c>
      <c r="C132">
        <f t="shared" si="10"/>
        <v>1.7278617710583155E-8</v>
      </c>
      <c r="D132" s="5">
        <f t="shared" si="11"/>
        <v>14447300.926126931</v>
      </c>
      <c r="E132" s="5">
        <f t="shared" si="12"/>
        <v>3082856.5714107994</v>
      </c>
      <c r="F132" s="15">
        <f t="shared" si="13"/>
        <v>161.9135688261396</v>
      </c>
      <c r="G132">
        <f t="shared" si="14"/>
        <v>83.902012278431584</v>
      </c>
      <c r="H132">
        <f t="shared" si="15"/>
        <v>-165.72665618798607</v>
      </c>
      <c r="I132" s="15">
        <f t="shared" si="16"/>
        <v>80.088924916585114</v>
      </c>
      <c r="J132" s="5">
        <f xml:space="preserve"> 'INB Plot'!$C$16*($H$2 - I132)</f>
        <v>24788388.979102995</v>
      </c>
      <c r="K132" s="5">
        <f xml:space="preserve"> 'INB Plot'!$C$17 + A132*'INB Plot'!$C$18</f>
        <v>3175000</v>
      </c>
      <c r="L132" s="5">
        <f t="shared" si="17"/>
        <v>21613388.979102995</v>
      </c>
    </row>
    <row r="133" spans="1:12" x14ac:dyDescent="0.3">
      <c r="A133">
        <f>'INB Plot'!$C$28 + (ROW() - 52)*'INB Plot'!$C$29</f>
        <v>935</v>
      </c>
      <c r="B133">
        <f t="shared" si="9"/>
        <v>8.0789142893665984E-8</v>
      </c>
      <c r="C133">
        <f t="shared" si="10"/>
        <v>1.7094017094017093E-8</v>
      </c>
      <c r="D133" s="5">
        <f t="shared" si="11"/>
        <v>14414425.056457737</v>
      </c>
      <c r="E133" s="5">
        <f t="shared" si="12"/>
        <v>3049920.0695794872</v>
      </c>
      <c r="F133" s="15">
        <f t="shared" si="13"/>
        <v>160.5490639176644</v>
      </c>
      <c r="G133">
        <f t="shared" si="14"/>
        <v>85.26439910683257</v>
      </c>
      <c r="H133">
        <f t="shared" si="15"/>
        <v>-166.38447178166405</v>
      </c>
      <c r="I133" s="15">
        <f t="shared" si="16"/>
        <v>79.428991242832922</v>
      </c>
      <c r="J133" s="5">
        <f xml:space="preserve"> 'INB Plot'!$C$16*($H$2 - I133)</f>
        <v>24887379.030165825</v>
      </c>
      <c r="K133" s="5">
        <f xml:space="preserve"> 'INB Plot'!$C$17 + A133*'INB Plot'!$C$18</f>
        <v>3205000</v>
      </c>
      <c r="L133" s="5">
        <f t="shared" si="17"/>
        <v>21682379.030165825</v>
      </c>
    </row>
    <row r="134" spans="1:12" x14ac:dyDescent="0.3">
      <c r="A134">
        <f>'INB Plot'!$C$28 + (ROW() - 52)*'INB Plot'!$C$29</f>
        <v>945</v>
      </c>
      <c r="B134">
        <f t="shared" si="9"/>
        <v>8.0608781804000924E-8</v>
      </c>
      <c r="C134">
        <f t="shared" si="10"/>
        <v>1.6913319238900633E-8</v>
      </c>
      <c r="D134" s="5">
        <f t="shared" si="11"/>
        <v>14382244.972390007</v>
      </c>
      <c r="E134" s="5">
        <f t="shared" si="12"/>
        <v>3017679.8997107819</v>
      </c>
      <c r="F134" s="15">
        <f t="shared" si="13"/>
        <v>159.20735703605766</v>
      </c>
      <c r="G134">
        <f t="shared" si="14"/>
        <v>86.603984482038413</v>
      </c>
      <c r="H134">
        <f t="shared" si="15"/>
        <v>-167.03160769533559</v>
      </c>
      <c r="I134" s="15">
        <f t="shared" si="16"/>
        <v>78.779733822760477</v>
      </c>
      <c r="J134" s="5">
        <f xml:space="preserve"> 'INB Plot'!$C$16*($H$2 - I134)</f>
        <v>24984767.64317669</v>
      </c>
      <c r="K134" s="5">
        <f xml:space="preserve"> 'INB Plot'!$C$17 + A134*'INB Plot'!$C$18</f>
        <v>3235000</v>
      </c>
      <c r="L134" s="5">
        <f t="shared" si="17"/>
        <v>21749767.64317669</v>
      </c>
    </row>
    <row r="135" spans="1:12" x14ac:dyDescent="0.3">
      <c r="A135">
        <f>'INB Plot'!$C$28 + (ROW() - 52)*'INB Plot'!$C$29</f>
        <v>955</v>
      </c>
      <c r="B135">
        <f t="shared" si="9"/>
        <v>8.0432197909930955E-8</v>
      </c>
      <c r="C135">
        <f t="shared" si="10"/>
        <v>1.6736401673640168E-8</v>
      </c>
      <c r="D135" s="5">
        <f t="shared" si="11"/>
        <v>14350738.81678443</v>
      </c>
      <c r="E135" s="5">
        <f t="shared" si="12"/>
        <v>2986114.2103832639</v>
      </c>
      <c r="F135" s="15">
        <f t="shared" si="13"/>
        <v>157.88788180540254</v>
      </c>
      <c r="G135">
        <f t="shared" si="14"/>
        <v>87.921336075083332</v>
      </c>
      <c r="H135">
        <f t="shared" si="15"/>
        <v>-167.66831883462828</v>
      </c>
      <c r="I135" s="15">
        <f t="shared" si="16"/>
        <v>78.140899045857594</v>
      </c>
      <c r="J135" s="5">
        <f xml:space="preserve"> 'INB Plot'!$C$16*($H$2 - I135)</f>
        <v>25080592.859712124</v>
      </c>
      <c r="K135" s="5">
        <f xml:space="preserve"> 'INB Plot'!$C$17 + A135*'INB Plot'!$C$18</f>
        <v>3265000</v>
      </c>
      <c r="L135" s="5">
        <f t="shared" si="17"/>
        <v>21815592.859712124</v>
      </c>
    </row>
    <row r="136" spans="1:12" x14ac:dyDescent="0.3">
      <c r="A136">
        <f>'INB Plot'!$C$28 + (ROW() - 52)*'INB Plot'!$C$29</f>
        <v>965</v>
      </c>
      <c r="B136">
        <f t="shared" si="9"/>
        <v>8.025927378568627E-8</v>
      </c>
      <c r="C136">
        <f t="shared" si="10"/>
        <v>1.6563146997929608E-8</v>
      </c>
      <c r="D136" s="5">
        <f t="shared" si="11"/>
        <v>14319885.638497103</v>
      </c>
      <c r="E136" s="5">
        <f t="shared" si="12"/>
        <v>2955202.0549962735</v>
      </c>
      <c r="F136" s="15">
        <f t="shared" si="13"/>
        <v>156.59009044621925</v>
      </c>
      <c r="G136">
        <f t="shared" si="14"/>
        <v>89.217002868242616</v>
      </c>
      <c r="H136">
        <f t="shared" si="15"/>
        <v>-168.29485218153724</v>
      </c>
      <c r="I136" s="15">
        <f t="shared" si="16"/>
        <v>77.512241132924629</v>
      </c>
      <c r="J136" s="5">
        <f xml:space="preserve"> 'INB Plot'!$C$16*($H$2 - I136)</f>
        <v>25174891.546652067</v>
      </c>
      <c r="K136" s="5">
        <f xml:space="preserve"> 'INB Plot'!$C$17 + A136*'INB Plot'!$C$18</f>
        <v>3295000</v>
      </c>
      <c r="L136" s="5">
        <f t="shared" si="17"/>
        <v>21879891.546652067</v>
      </c>
    </row>
    <row r="137" spans="1:12" x14ac:dyDescent="0.3">
      <c r="A137">
        <f>'INB Plot'!$C$28 + (ROW() - 52)*'INB Plot'!$C$29</f>
        <v>975</v>
      </c>
      <c r="B137">
        <f t="shared" si="9"/>
        <v>8.008989682296455E-8</v>
      </c>
      <c r="C137">
        <f t="shared" si="10"/>
        <v>1.639344262295082E-8</v>
      </c>
      <c r="D137" s="5">
        <f t="shared" si="11"/>
        <v>14289665.345918234</v>
      </c>
      <c r="E137" s="5">
        <f t="shared" si="12"/>
        <v>2924923.3454163936</v>
      </c>
      <c r="F137" s="15">
        <f t="shared" si="13"/>
        <v>155.31345301895161</v>
      </c>
      <c r="G137">
        <f t="shared" si="14"/>
        <v>90.491515917840047</v>
      </c>
      <c r="H137">
        <f t="shared" si="15"/>
        <v>-168.91144709363044</v>
      </c>
      <c r="I137" s="15">
        <f t="shared" si="16"/>
        <v>76.89352184316121</v>
      </c>
      <c r="J137" s="5">
        <f xml:space="preserve"> 'INB Plot'!$C$16*($H$2 - I137)</f>
        <v>25267699.440116581</v>
      </c>
      <c r="K137" s="5">
        <f xml:space="preserve"> 'INB Plot'!$C$17 + A137*'INB Plot'!$C$18</f>
        <v>3325000</v>
      </c>
      <c r="L137" s="5">
        <f t="shared" si="17"/>
        <v>21942699.440116581</v>
      </c>
    </row>
    <row r="138" spans="1:12" x14ac:dyDescent="0.3">
      <c r="A138">
        <f>'INB Plot'!$C$28 + (ROW() - 52)*'INB Plot'!$C$29</f>
        <v>985</v>
      </c>
      <c r="B138">
        <f t="shared" si="9"/>
        <v>7.9923958986389469E-8</v>
      </c>
      <c r="C138">
        <f t="shared" si="10"/>
        <v>1.6227180527383367E-8</v>
      </c>
      <c r="D138" s="5">
        <f t="shared" si="11"/>
        <v>14260058.663340967</v>
      </c>
      <c r="E138" s="5">
        <f t="shared" si="12"/>
        <v>2895258.8084446248</v>
      </c>
      <c r="F138" s="15">
        <f t="shared" si="13"/>
        <v>154.05745670405435</v>
      </c>
      <c r="G138">
        <f t="shared" si="14"/>
        <v>91.745389079994652</v>
      </c>
      <c r="H138">
        <f t="shared" si="15"/>
        <v>-169.5183355901799</v>
      </c>
      <c r="I138" s="15">
        <f t="shared" si="16"/>
        <v>76.284510193869096</v>
      </c>
      <c r="J138" s="5">
        <f xml:space="preserve"> 'INB Plot'!$C$16*($H$2 - I138)</f>
        <v>25359051.187510397</v>
      </c>
      <c r="K138" s="5">
        <f xml:space="preserve"> 'INB Plot'!$C$17 + A138*'INB Plot'!$C$18</f>
        <v>3355000</v>
      </c>
      <c r="L138" s="5">
        <f t="shared" si="17"/>
        <v>22004051.187510397</v>
      </c>
    </row>
    <row r="139" spans="1:12" x14ac:dyDescent="0.3">
      <c r="A139">
        <f>'INB Plot'!$C$28 + (ROW() - 52)*'INB Plot'!$C$29</f>
        <v>995</v>
      </c>
      <c r="B139">
        <f t="shared" si="9"/>
        <v>7.9761356583715394E-8</v>
      </c>
      <c r="C139">
        <f t="shared" si="10"/>
        <v>1.6064257028112451E-8</v>
      </c>
      <c r="D139" s="5">
        <f t="shared" si="11"/>
        <v>14231047.089961233</v>
      </c>
      <c r="E139" s="5">
        <f t="shared" si="12"/>
        <v>2866189.9449060243</v>
      </c>
      <c r="F139" s="15">
        <f t="shared" si="13"/>
        <v>152.8216051166348</v>
      </c>
      <c r="G139">
        <f t="shared" si="14"/>
        <v>92.979119701391824</v>
      </c>
      <c r="H139">
        <f t="shared" si="15"/>
        <v>-170.1157426258535</v>
      </c>
      <c r="I139" s="15">
        <f t="shared" si="16"/>
        <v>75.684982192173123</v>
      </c>
      <c r="J139" s="5">
        <f xml:space="preserve"> 'INB Plot'!$C$16*($H$2 - I139)</f>
        <v>25448980.387764793</v>
      </c>
      <c r="K139" s="5">
        <f xml:space="preserve"> 'INB Plot'!$C$17 + A139*'INB Plot'!$C$18</f>
        <v>3385000</v>
      </c>
      <c r="L139" s="5">
        <f t="shared" si="17"/>
        <v>22063980.387764793</v>
      </c>
    </row>
    <row r="140" spans="1:12" x14ac:dyDescent="0.3">
      <c r="A140">
        <f>'INB Plot'!$C$28 + (ROW() - 52)*'INB Plot'!$C$29</f>
        <v>1005</v>
      </c>
      <c r="B140">
        <f t="shared" si="9"/>
        <v>7.9601990049751238E-8</v>
      </c>
      <c r="C140">
        <f t="shared" si="10"/>
        <v>1.5904572564612325E-8</v>
      </c>
      <c r="D140" s="5">
        <f t="shared" si="11"/>
        <v>14202612.861325372</v>
      </c>
      <c r="E140" s="5">
        <f t="shared" si="12"/>
        <v>2837698.9911793238</v>
      </c>
      <c r="F140" s="15">
        <f t="shared" si="13"/>
        <v>151.60541765373094</v>
      </c>
      <c r="G140">
        <f t="shared" si="14"/>
        <v>94.193189277029774</v>
      </c>
      <c r="H140">
        <f t="shared" si="15"/>
        <v>-170.70388635257228</v>
      </c>
      <c r="I140" s="15">
        <f t="shared" si="16"/>
        <v>75.094720578188429</v>
      </c>
      <c r="J140" s="5">
        <f xml:space="preserve"> 'INB Plot'!$C$16*($H$2 - I140)</f>
        <v>25537519.629862498</v>
      </c>
      <c r="K140" s="5">
        <f xml:space="preserve"> 'INB Plot'!$C$17 + A140*'INB Plot'!$C$18</f>
        <v>3415000</v>
      </c>
      <c r="L140" s="5">
        <f t="shared" si="17"/>
        <v>22122519.629862498</v>
      </c>
    </row>
    <row r="141" spans="1:12" x14ac:dyDescent="0.3">
      <c r="A141">
        <f>'INB Plot'!$C$28 + (ROW() - 52)*'INB Plot'!$C$29</f>
        <v>1015</v>
      </c>
      <c r="B141">
        <f t="shared" si="9"/>
        <v>7.9445763743057333E-8</v>
      </c>
      <c r="C141">
        <f t="shared" si="10"/>
        <v>1.5748031496062992E-8</v>
      </c>
      <c r="D141" s="5">
        <f t="shared" si="11"/>
        <v>14174738.913056724</v>
      </c>
      <c r="E141" s="5">
        <f t="shared" si="12"/>
        <v>2809768.882998425</v>
      </c>
      <c r="F141" s="15">
        <f t="shared" si="13"/>
        <v>150.4084288724288</v>
      </c>
      <c r="G141">
        <f t="shared" si="14"/>
        <v>95.388064076767932</v>
      </c>
      <c r="H141">
        <f t="shared" si="15"/>
        <v>-171.28297837009933</v>
      </c>
      <c r="I141" s="15">
        <f t="shared" si="16"/>
        <v>74.513514579097404</v>
      </c>
      <c r="J141" s="5">
        <f xml:space="preserve"> 'INB Plot'!$C$16*($H$2 - I141)</f>
        <v>25624700.529726151</v>
      </c>
      <c r="K141" s="5">
        <f xml:space="preserve"> 'INB Plot'!$C$17 + A141*'INB Plot'!$C$18</f>
        <v>3445000</v>
      </c>
      <c r="L141" s="5">
        <f t="shared" si="17"/>
        <v>22179700.529726151</v>
      </c>
    </row>
    <row r="142" spans="1:12" x14ac:dyDescent="0.3">
      <c r="A142">
        <f>'INB Plot'!$C$28 + (ROW() - 52)*'INB Plot'!$C$29</f>
        <v>1025</v>
      </c>
      <c r="B142">
        <f t="shared" si="9"/>
        <v>7.929258575454281E-8</v>
      </c>
      <c r="C142">
        <f t="shared" si="10"/>
        <v>1.5594541910331383E-8</v>
      </c>
      <c r="D142" s="5">
        <f t="shared" si="11"/>
        <v>14147408.846705511</v>
      </c>
      <c r="E142" s="5">
        <f t="shared" si="12"/>
        <v>2782383.2213707599</v>
      </c>
      <c r="F142" s="15">
        <f t="shared" si="13"/>
        <v>149.23018789713399</v>
      </c>
      <c r="G142">
        <f t="shared" si="14"/>
        <v>96.564195742392826</v>
      </c>
      <c r="H142">
        <f t="shared" si="15"/>
        <v>-171.85322396590504</v>
      </c>
      <c r="I142" s="15">
        <f t="shared" si="16"/>
        <v>73.941159673621769</v>
      </c>
      <c r="J142" s="5">
        <f xml:space="preserve"> 'INB Plot'!$C$16*($H$2 - I142)</f>
        <v>25710553.765547495</v>
      </c>
      <c r="K142" s="5">
        <f xml:space="preserve"> 'INB Plot'!$C$17 + A142*'INB Plot'!$C$18</f>
        <v>3475000</v>
      </c>
      <c r="L142" s="5">
        <f t="shared" si="17"/>
        <v>22235553.765547495</v>
      </c>
    </row>
    <row r="143" spans="1:12" x14ac:dyDescent="0.3">
      <c r="A143">
        <f>'INB Plot'!$C$28 + (ROW() - 52)*'INB Plot'!$C$29</f>
        <v>1035</v>
      </c>
      <c r="B143">
        <f t="shared" si="9"/>
        <v>7.9142367727158994E-8</v>
      </c>
      <c r="C143">
        <f t="shared" si="10"/>
        <v>1.5444015444015443E-8</v>
      </c>
      <c r="D143" s="5">
        <f t="shared" si="11"/>
        <v>14120606.897578474</v>
      </c>
      <c r="E143" s="5">
        <f t="shared" si="12"/>
        <v>2755526.2404694976</v>
      </c>
      <c r="F143" s="15">
        <f t="shared" si="13"/>
        <v>148.07025785441712</v>
      </c>
      <c r="G143">
        <f t="shared" si="14"/>
        <v>97.722021856801803</v>
      </c>
      <c r="H143">
        <f t="shared" si="15"/>
        <v>-172.41482234481776</v>
      </c>
      <c r="I143" s="15">
        <f t="shared" si="16"/>
        <v>73.37745736640116</v>
      </c>
      <c r="J143" s="5">
        <f xml:space="preserve"> 'INB Plot'!$C$16*($H$2 - I143)</f>
        <v>25795109.111630589</v>
      </c>
      <c r="K143" s="5">
        <f xml:space="preserve"> 'INB Plot'!$C$17 + A143*'INB Plot'!$C$18</f>
        <v>3505000</v>
      </c>
      <c r="L143" s="5">
        <f t="shared" si="17"/>
        <v>22290109.111630589</v>
      </c>
    </row>
    <row r="144" spans="1:12" x14ac:dyDescent="0.3">
      <c r="A144">
        <f>'INB Plot'!$C$28 + (ROW() - 52)*'INB Plot'!$C$29</f>
        <v>1045</v>
      </c>
      <c r="B144">
        <f t="shared" si="9"/>
        <v>7.8995024685945209E-8</v>
      </c>
      <c r="C144">
        <f t="shared" si="10"/>
        <v>1.5296367112810708E-8</v>
      </c>
      <c r="D144" s="5">
        <f t="shared" si="11"/>
        <v>14094317.904415593</v>
      </c>
      <c r="E144" s="5">
        <f t="shared" si="12"/>
        <v>2729182.7773674955</v>
      </c>
      <c r="F144" s="15">
        <f t="shared" si="13"/>
        <v>146.92821533394869</v>
      </c>
      <c r="G144">
        <f t="shared" si="14"/>
        <v>98.861966486818346</v>
      </c>
      <c r="H144">
        <f t="shared" si="15"/>
        <v>-172.96796684895105</v>
      </c>
      <c r="I144" s="15">
        <f t="shared" si="16"/>
        <v>72.822214971815981</v>
      </c>
      <c r="J144" s="5">
        <f xml:space="preserve"> 'INB Plot'!$C$16*($H$2 - I144)</f>
        <v>25878395.470818363</v>
      </c>
      <c r="K144" s="5">
        <f xml:space="preserve"> 'INB Plot'!$C$17 + A144*'INB Plot'!$C$18</f>
        <v>3535000</v>
      </c>
      <c r="L144" s="5">
        <f t="shared" si="17"/>
        <v>22343395.470818363</v>
      </c>
    </row>
    <row r="145" spans="1:12" x14ac:dyDescent="0.3">
      <c r="A145">
        <f>'INB Plot'!$C$28 + (ROW() - 52)*'INB Plot'!$C$29</f>
        <v>1055</v>
      </c>
      <c r="B145">
        <f t="shared" si="9"/>
        <v>7.8850474877740228E-8</v>
      </c>
      <c r="C145">
        <f t="shared" si="10"/>
        <v>1.5151515151515152E-8</v>
      </c>
      <c r="D145" s="5">
        <f t="shared" si="11"/>
        <v>14068527.280791346</v>
      </c>
      <c r="E145" s="5">
        <f t="shared" si="12"/>
        <v>2703338.2434909092</v>
      </c>
      <c r="F145" s="15">
        <f t="shared" si="13"/>
        <v>145.80364987413088</v>
      </c>
      <c r="G145">
        <f t="shared" si="14"/>
        <v>99.984440701048925</v>
      </c>
      <c r="H145">
        <f t="shared" si="15"/>
        <v>-173.51284516836557</v>
      </c>
      <c r="I145" s="15">
        <f t="shared" si="16"/>
        <v>72.275245406814236</v>
      </c>
      <c r="J145" s="5">
        <f xml:space="preserve"> 'INB Plot'!$C$16*($H$2 - I145)</f>
        <v>25960440.905568626</v>
      </c>
      <c r="K145" s="5">
        <f xml:space="preserve"> 'INB Plot'!$C$17 + A145*'INB Plot'!$C$18</f>
        <v>3565000</v>
      </c>
      <c r="L145" s="5">
        <f t="shared" si="17"/>
        <v>22395440.905568626</v>
      </c>
    </row>
    <row r="146" spans="1:12" x14ac:dyDescent="0.3">
      <c r="A146">
        <f>'INB Plot'!$C$28 + (ROW() - 52)*'INB Plot'!$C$29</f>
        <v>1065</v>
      </c>
      <c r="B146">
        <f t="shared" si="9"/>
        <v>7.8708639619924059E-8</v>
      </c>
      <c r="C146">
        <f t="shared" si="10"/>
        <v>1.5009380863039399E-8</v>
      </c>
      <c r="D146" s="5">
        <f t="shared" si="11"/>
        <v>14043220.988127176</v>
      </c>
      <c r="E146" s="5">
        <f t="shared" si="12"/>
        <v>2677978.5976795498</v>
      </c>
      <c r="F146" s="15">
        <f t="shared" si="13"/>
        <v>144.69616347111747</v>
      </c>
      <c r="G146">
        <f t="shared" si="14"/>
        <v>101.08984306411287</v>
      </c>
      <c r="H146">
        <f t="shared" si="15"/>
        <v>-174.04963954290696</v>
      </c>
      <c r="I146" s="15">
        <f t="shared" si="16"/>
        <v>71.736366992323383</v>
      </c>
      <c r="J146" s="5">
        <f xml:space="preserve"> 'INB Plot'!$C$16*($H$2 - I146)</f>
        <v>26041272.667742252</v>
      </c>
      <c r="K146" s="5">
        <f xml:space="preserve"> 'INB Plot'!$C$17 + A146*'INB Plot'!$C$18</f>
        <v>3595000</v>
      </c>
      <c r="L146" s="5">
        <f t="shared" si="17"/>
        <v>22446272.667742252</v>
      </c>
    </row>
    <row r="147" spans="1:12" x14ac:dyDescent="0.3">
      <c r="A147">
        <f>'INB Plot'!$C$28 + (ROW() - 52)*'INB Plot'!$C$29</f>
        <v>1075</v>
      </c>
      <c r="B147">
        <f t="shared" si="9"/>
        <v>7.8569443157602152E-8</v>
      </c>
      <c r="C147">
        <f t="shared" si="10"/>
        <v>1.4869888475836431E-8</v>
      </c>
      <c r="D147" s="5">
        <f t="shared" si="11"/>
        <v>14018385.510210248</v>
      </c>
      <c r="E147" s="5">
        <f t="shared" si="12"/>
        <v>2653090.3207494421</v>
      </c>
      <c r="F147" s="15">
        <f t="shared" si="13"/>
        <v>143.60537010999033</v>
      </c>
      <c r="G147">
        <f t="shared" si="14"/>
        <v>102.17856010848891</v>
      </c>
      <c r="H147">
        <f t="shared" si="15"/>
        <v>-174.5785269556327</v>
      </c>
      <c r="I147" s="15">
        <f t="shared" si="16"/>
        <v>71.205403262846545</v>
      </c>
      <c r="J147" s="5">
        <f xml:space="preserve"> 'INB Plot'!$C$16*($H$2 - I147)</f>
        <v>26120917.22716378</v>
      </c>
      <c r="K147" s="5">
        <f xml:space="preserve"> 'INB Plot'!$C$17 + A147*'INB Plot'!$C$18</f>
        <v>3625000</v>
      </c>
      <c r="L147" s="5">
        <f t="shared" si="17"/>
        <v>22495917.22716378</v>
      </c>
    </row>
    <row r="148" spans="1:12" x14ac:dyDescent="0.3">
      <c r="A148">
        <f>'INB Plot'!$C$28 + (ROW() - 52)*'INB Plot'!$C$29</f>
        <v>1085</v>
      </c>
      <c r="B148">
        <f t="shared" si="9"/>
        <v>7.8432812528687093E-8</v>
      </c>
      <c r="C148">
        <f t="shared" si="10"/>
        <v>1.4732965009208103E-8</v>
      </c>
      <c r="D148" s="5">
        <f t="shared" si="11"/>
        <v>13994007.82912128</v>
      </c>
      <c r="E148" s="5">
        <f t="shared" si="12"/>
        <v>2628660.3914607735</v>
      </c>
      <c r="F148" s="15">
        <f t="shared" si="13"/>
        <v>142.5308953169372</v>
      </c>
      <c r="G148">
        <f t="shared" si="14"/>
        <v>103.25096678515888</v>
      </c>
      <c r="H148">
        <f t="shared" si="15"/>
        <v>-175.09967931822337</v>
      </c>
      <c r="I148" s="15">
        <f t="shared" si="16"/>
        <v>70.682182783872719</v>
      </c>
      <c r="J148" s="5">
        <f xml:space="preserve"> 'INB Plot'!$C$16*($H$2 - I148)</f>
        <v>26199400.299009852</v>
      </c>
      <c r="K148" s="5">
        <f xml:space="preserve"> 'INB Plot'!$C$17 + A148*'INB Plot'!$C$18</f>
        <v>3655000</v>
      </c>
      <c r="L148" s="5">
        <f t="shared" si="17"/>
        <v>22544400.299009852</v>
      </c>
    </row>
    <row r="149" spans="1:12" x14ac:dyDescent="0.3">
      <c r="A149">
        <f>'INB Plot'!$C$28 + (ROW() - 52)*'INB Plot'!$C$29</f>
        <v>1095</v>
      </c>
      <c r="B149">
        <f t="shared" si="9"/>
        <v>7.8298677436373228E-8</v>
      </c>
      <c r="C149">
        <f t="shared" si="10"/>
        <v>1.4598540145985402E-8</v>
      </c>
      <c r="D149" s="5">
        <f t="shared" si="11"/>
        <v>13970075.402481427</v>
      </c>
      <c r="E149" s="5">
        <f t="shared" si="12"/>
        <v>2604676.2638014597</v>
      </c>
      <c r="F149" s="15">
        <f t="shared" si="13"/>
        <v>141.47237573134086</v>
      </c>
      <c r="G149">
        <f t="shared" si="14"/>
        <v>104.30742689414615</v>
      </c>
      <c r="H149">
        <f t="shared" si="15"/>
        <v>-175.6132636487535</v>
      </c>
      <c r="I149" s="15">
        <f t="shared" si="16"/>
        <v>70.166538976733506</v>
      </c>
      <c r="J149" s="5">
        <f xml:space="preserve"> 'INB Plot'!$C$16*($H$2 - I149)</f>
        <v>26276746.870080736</v>
      </c>
      <c r="K149" s="5">
        <f xml:space="preserve"> 'INB Plot'!$C$17 + A149*'INB Plot'!$C$18</f>
        <v>3685000</v>
      </c>
      <c r="L149" s="5">
        <f t="shared" si="17"/>
        <v>22591746.870080736</v>
      </c>
    </row>
    <row r="150" spans="1:12" x14ac:dyDescent="0.3">
      <c r="A150">
        <f>'INB Plot'!$C$28 + (ROW() - 52)*'INB Plot'!$C$29</f>
        <v>1105</v>
      </c>
      <c r="B150">
        <f t="shared" si="9"/>
        <v>7.8166970128535633E-8</v>
      </c>
      <c r="C150">
        <f t="shared" si="10"/>
        <v>1.4466546112115732E-8</v>
      </c>
      <c r="D150" s="5">
        <f t="shared" si="11"/>
        <v>13946576.141934603</v>
      </c>
      <c r="E150" s="5">
        <f t="shared" si="12"/>
        <v>2581125.8455030741</v>
      </c>
      <c r="F150" s="15">
        <f t="shared" si="13"/>
        <v>140.42945869675614</v>
      </c>
      <c r="G150">
        <f t="shared" si="14"/>
        <v>105.34829349598965</v>
      </c>
      <c r="H150">
        <f t="shared" si="15"/>
        <v>-176.11944224217507</v>
      </c>
      <c r="I150" s="15">
        <f t="shared" si="16"/>
        <v>69.658309950570725</v>
      </c>
      <c r="J150" s="5">
        <f xml:space="preserve"> 'INB Plot'!$C$16*($H$2 - I150)</f>
        <v>26352981.224005152</v>
      </c>
      <c r="K150" s="5">
        <f xml:space="preserve"> 'INB Plot'!$C$17 + A150*'INB Plot'!$C$18</f>
        <v>3715000</v>
      </c>
      <c r="L150" s="5">
        <f t="shared" si="17"/>
        <v>22637981.224005152</v>
      </c>
    </row>
    <row r="151" spans="1:12" x14ac:dyDescent="0.3">
      <c r="A151">
        <f>'INB Plot'!$C$28 + (ROW() - 52)*'INB Plot'!$C$29</f>
        <v>1115</v>
      </c>
      <c r="B151">
        <f t="shared" si="9"/>
        <v>7.8037625283618887E-8</v>
      </c>
      <c r="C151">
        <f t="shared" si="10"/>
        <v>1.4336917562724014E-8</v>
      </c>
      <c r="D151" s="5">
        <f t="shared" si="11"/>
        <v>13923498.392787723</v>
      </c>
      <c r="E151" s="5">
        <f t="shared" si="12"/>
        <v>2557997.477711828</v>
      </c>
      <c r="F151" s="15">
        <f t="shared" si="13"/>
        <v>139.40180186980919</v>
      </c>
      <c r="G151">
        <f t="shared" si="14"/>
        <v>106.37390930513209</v>
      </c>
      <c r="H151">
        <f t="shared" si="15"/>
        <v>-176.61837283385444</v>
      </c>
      <c r="I151" s="15">
        <f t="shared" si="16"/>
        <v>69.157338341086842</v>
      </c>
      <c r="J151" s="5">
        <f xml:space="preserve"> 'INB Plot'!$C$16*($H$2 - I151)</f>
        <v>26428126.965427734</v>
      </c>
      <c r="K151" s="5">
        <f xml:space="preserve"> 'INB Plot'!$C$17 + A151*'INB Plot'!$C$18</f>
        <v>3745000</v>
      </c>
      <c r="L151" s="5">
        <f t="shared" si="17"/>
        <v>22683126.965427734</v>
      </c>
    </row>
    <row r="152" spans="1:12" x14ac:dyDescent="0.3">
      <c r="A152">
        <f>'INB Plot'!$C$28 + (ROW() - 52)*'INB Plot'!$C$29</f>
        <v>1125</v>
      </c>
      <c r="B152" s="13">
        <f t="shared" si="9"/>
        <v>7.7910579902611779E-8</v>
      </c>
      <c r="C152" s="13">
        <f t="shared" si="10"/>
        <v>1.4209591474245116E-8</v>
      </c>
      <c r="D152" s="16">
        <f t="shared" si="11"/>
        <v>13900830.914736787</v>
      </c>
      <c r="E152" s="16">
        <f t="shared" si="12"/>
        <v>2535279.9157428066</v>
      </c>
      <c r="F152" s="17">
        <f t="shared" si="13"/>
        <v>138.38907284611054</v>
      </c>
      <c r="G152" s="13">
        <f t="shared" si="14"/>
        <v>107.3846070661416</v>
      </c>
      <c r="H152" s="13">
        <f t="shared" si="15"/>
        <v>-177.11020875647694</v>
      </c>
      <c r="I152" s="17">
        <f t="shared" si="16"/>
        <v>68.663471155775198</v>
      </c>
      <c r="J152" s="16">
        <f xml:space="preserve"> 'INB Plot'!$C$16*($H$2 - I152)</f>
        <v>26502207.04322448</v>
      </c>
      <c r="K152" s="16">
        <f xml:space="preserve"> 'INB Plot'!$C$17 + A152*'INB Plot'!$C$18</f>
        <v>3775000</v>
      </c>
      <c r="L152" s="16">
        <f t="shared" si="17"/>
        <v>22727207.04322448</v>
      </c>
    </row>
    <row r="153" spans="1:12" x14ac:dyDescent="0.3">
      <c r="A153">
        <f>'INB Plot'!$C$28 + (ROW() - 52)*'INB Plot'!$C$29</f>
        <v>1135</v>
      </c>
      <c r="B153">
        <f t="shared" si="9"/>
        <v>7.7785773206732542E-8</v>
      </c>
      <c r="C153">
        <f t="shared" si="10"/>
        <v>1.4084507042253521E-8</v>
      </c>
      <c r="D153" s="5">
        <f t="shared" si="11"/>
        <v>13878562.863611858</v>
      </c>
      <c r="E153" s="5">
        <f t="shared" si="12"/>
        <v>2512962.3108507041</v>
      </c>
      <c r="F153" s="15">
        <f t="shared" si="13"/>
        <v>137.390948802325</v>
      </c>
      <c r="G153">
        <f t="shared" si="14"/>
        <v>108.38070991363463</v>
      </c>
      <c r="H153">
        <f t="shared" si="15"/>
        <v>-177.59509909063001</v>
      </c>
      <c r="I153" s="15">
        <f t="shared" si="16"/>
        <v>68.176559625329617</v>
      </c>
      <c r="J153" s="5">
        <f xml:space="preserve"> 'INB Plot'!$C$16*($H$2 - I153)</f>
        <v>26575243.772791319</v>
      </c>
      <c r="K153" s="5">
        <f xml:space="preserve"> 'INB Plot'!$C$17 + A153*'INB Plot'!$C$18</f>
        <v>3805000</v>
      </c>
      <c r="L153" s="5">
        <f t="shared" si="17"/>
        <v>22770243.772791319</v>
      </c>
    </row>
    <row r="154" spans="1:12" x14ac:dyDescent="0.3">
      <c r="A154">
        <f>'INB Plot'!$C$28 + (ROW() - 52)*'INB Plot'!$C$29</f>
        <v>1145</v>
      </c>
      <c r="B154">
        <f t="shared" si="9"/>
        <v>7.7663146540475655E-8</v>
      </c>
      <c r="C154">
        <f t="shared" si="10"/>
        <v>1.3961605584642233E-8</v>
      </c>
      <c r="D154" s="5">
        <f t="shared" si="11"/>
        <v>13856683.774078632</v>
      </c>
      <c r="E154" s="5">
        <f t="shared" si="12"/>
        <v>2491034.1929549738</v>
      </c>
      <c r="F154" s="15">
        <f t="shared" si="13"/>
        <v>136.40711615359112</v>
      </c>
      <c r="G154">
        <f t="shared" si="14"/>
        <v>109.36253171671922</v>
      </c>
      <c r="H154">
        <f t="shared" si="15"/>
        <v>-178.07318880934832</v>
      </c>
      <c r="I154" s="15">
        <f t="shared" si="16"/>
        <v>67.696459060962013</v>
      </c>
      <c r="J154" s="5">
        <f xml:space="preserve"> 'INB Plot'!$C$16*($H$2 - I154)</f>
        <v>26647258.857446458</v>
      </c>
      <c r="K154" s="5">
        <f xml:space="preserve"> 'INB Plot'!$C$17 + A154*'INB Plot'!$C$18</f>
        <v>3835000</v>
      </c>
      <c r="L154" s="5">
        <f t="shared" si="17"/>
        <v>22812258.857446458</v>
      </c>
    </row>
    <row r="155" spans="1:12" x14ac:dyDescent="0.3">
      <c r="A155">
        <f>'INB Plot'!$C$28 + (ROW() - 52)*'INB Plot'!$C$29</f>
        <v>1155</v>
      </c>
      <c r="B155">
        <f t="shared" si="9"/>
        <v>7.7542643279695067E-8</v>
      </c>
      <c r="C155">
        <f t="shared" si="10"/>
        <v>1.384083044982699E-8</v>
      </c>
      <c r="D155" s="5">
        <f t="shared" si="11"/>
        <v>13835183.543238619</v>
      </c>
      <c r="E155" s="5">
        <f t="shared" si="12"/>
        <v>2469485.4542615917</v>
      </c>
      <c r="F155" s="15">
        <f t="shared" si="13"/>
        <v>135.43727022552736</v>
      </c>
      <c r="G155">
        <f t="shared" si="14"/>
        <v>110.33037740872794</v>
      </c>
      <c r="H155">
        <f t="shared" si="15"/>
        <v>-178.54461891689908</v>
      </c>
      <c r="I155" s="15">
        <f t="shared" si="16"/>
        <v>67.223028717356215</v>
      </c>
      <c r="J155" s="5">
        <f xml:space="preserve"> 'INB Plot'!$C$16*($H$2 - I155)</f>
        <v>26718273.408987328</v>
      </c>
      <c r="K155" s="5">
        <f xml:space="preserve"> 'INB Plot'!$C$17 + A155*'INB Plot'!$C$18</f>
        <v>3865000</v>
      </c>
      <c r="L155" s="5">
        <f t="shared" si="17"/>
        <v>22853273.408987328</v>
      </c>
    </row>
    <row r="156" spans="1:12" x14ac:dyDescent="0.3">
      <c r="A156">
        <f>'INB Plot'!$C$28 + (ROW() - 52)*'INB Plot'!$C$29</f>
        <v>1165</v>
      </c>
      <c r="B156">
        <f t="shared" si="9"/>
        <v>7.7424208744421449E-8</v>
      </c>
      <c r="C156">
        <f t="shared" si="10"/>
        <v>1.37221269296741E-8</v>
      </c>
      <c r="D156" s="5">
        <f t="shared" si="11"/>
        <v>13814052.415073972</v>
      </c>
      <c r="E156" s="5">
        <f t="shared" si="12"/>
        <v>2448306.3337276159</v>
      </c>
      <c r="F156" s="15">
        <f t="shared" si="13"/>
        <v>134.48111494010664</v>
      </c>
      <c r="G156">
        <f t="shared" si="14"/>
        <v>111.28454330296984</v>
      </c>
      <c r="H156">
        <f t="shared" si="15"/>
        <v>-179.00952658206154</v>
      </c>
      <c r="I156" s="15">
        <f t="shared" si="16"/>
        <v>66.756131661014933</v>
      </c>
      <c r="J156" s="5">
        <f xml:space="preserve"> 'INB Plot'!$C$16*($H$2 - I156)</f>
        <v>26788307.967438523</v>
      </c>
      <c r="K156" s="5">
        <f xml:space="preserve"> 'INB Plot'!$C$17 + A156*'INB Plot'!$C$18</f>
        <v>3895000</v>
      </c>
      <c r="L156" s="5">
        <f t="shared" si="17"/>
        <v>22893307.967438523</v>
      </c>
    </row>
    <row r="157" spans="1:12" x14ac:dyDescent="0.3">
      <c r="A157">
        <f>'INB Plot'!$C$28 + (ROW() - 52)*'INB Plot'!$C$29</f>
        <v>1175</v>
      </c>
      <c r="B157">
        <f t="shared" si="9"/>
        <v>7.730779011613122E-8</v>
      </c>
      <c r="C157">
        <f t="shared" si="10"/>
        <v>1.3605442176870748E-8</v>
      </c>
      <c r="D157" s="5">
        <f t="shared" si="11"/>
        <v>13793280.965686599</v>
      </c>
      <c r="E157" s="5">
        <f t="shared" si="12"/>
        <v>2427487.4023183673</v>
      </c>
      <c r="F157" s="15">
        <f t="shared" si="13"/>
        <v>133.53836251472012</v>
      </c>
      <c r="G157">
        <f t="shared" si="14"/>
        <v>112.22531739518706</v>
      </c>
      <c r="H157">
        <f t="shared" si="15"/>
        <v>-179.46804526615762</v>
      </c>
      <c r="I157" s="17">
        <f t="shared" si="16"/>
        <v>66.295634643749565</v>
      </c>
      <c r="J157" s="16">
        <f xml:space="preserve"> 'INB Plot'!$C$16*($H$2 - I157)</f>
        <v>26857382.520028327</v>
      </c>
      <c r="K157" s="16">
        <f xml:space="preserve"> 'INB Plot'!$C$17 + A157*'INB Plot'!$C$18</f>
        <v>3925000</v>
      </c>
      <c r="L157" s="16">
        <f t="shared" si="17"/>
        <v>22932382.520028327</v>
      </c>
    </row>
    <row r="158" spans="1:12" x14ac:dyDescent="0.3">
      <c r="A158">
        <f>'INB Plot'!$C$28 + (ROW() - 52)*'INB Plot'!$C$29</f>
        <v>1185</v>
      </c>
      <c r="B158">
        <f t="shared" si="9"/>
        <v>7.7193336359204527E-8</v>
      </c>
      <c r="C158">
        <f t="shared" si="10"/>
        <v>1.3490725126475548E-8</v>
      </c>
      <c r="D158" s="5">
        <f t="shared" si="11"/>
        <v>13772860.089284662</v>
      </c>
      <c r="E158" s="5">
        <f t="shared" si="12"/>
        <v>2407019.5490104551</v>
      </c>
      <c r="F158" s="15">
        <f t="shared" si="13"/>
        <v>132.60873317378915</v>
      </c>
      <c r="G158">
        <f t="shared" si="14"/>
        <v>113.15297965336651</v>
      </c>
      <c r="H158">
        <f t="shared" si="15"/>
        <v>-179.92030484606101</v>
      </c>
      <c r="I158" s="15">
        <f t="shared" si="16"/>
        <v>65.841407981094648</v>
      </c>
      <c r="J158" s="5">
        <f xml:space="preserve"> 'INB Plot'!$C$16*($H$2 - I158)</f>
        <v>26925516.519426566</v>
      </c>
      <c r="K158" s="5">
        <f xml:space="preserve"> 'INB Plot'!$C$17 + A158*'INB Plot'!$C$18</f>
        <v>3955000</v>
      </c>
      <c r="L158" s="5">
        <f t="shared" si="17"/>
        <v>22970516.519426566</v>
      </c>
    </row>
    <row r="159" spans="1:12" x14ac:dyDescent="0.3">
      <c r="A159">
        <f>'INB Plot'!$C$28 + (ROW() - 52)*'INB Plot'!$C$29</f>
        <v>1195</v>
      </c>
      <c r="B159">
        <f t="shared" si="9"/>
        <v>7.708079814632683E-8</v>
      </c>
      <c r="C159">
        <f t="shared" si="10"/>
        <v>1.3377926421404682E-8</v>
      </c>
      <c r="D159" s="5">
        <f t="shared" si="11"/>
        <v>13752780.984872721</v>
      </c>
      <c r="E159" s="5">
        <f t="shared" si="12"/>
        <v>2386893.9674969898</v>
      </c>
      <c r="F159" s="15">
        <f t="shared" si="13"/>
        <v>131.69195487231886</v>
      </c>
      <c r="G159">
        <f t="shared" si="14"/>
        <v>114.06780229551566</v>
      </c>
      <c r="H159">
        <f t="shared" si="15"/>
        <v>-180.36643173241157</v>
      </c>
      <c r="I159" s="15">
        <f t="shared" si="16"/>
        <v>65.393325435422952</v>
      </c>
      <c r="J159" s="5">
        <f xml:space="preserve"> 'INB Plot'!$C$16*($H$2 - I159)</f>
        <v>26992728.901277319</v>
      </c>
      <c r="K159" s="5">
        <f xml:space="preserve"> 'INB Plot'!$C$17 + A159*'INB Plot'!$C$18</f>
        <v>3985000</v>
      </c>
      <c r="L159" s="5">
        <f t="shared" si="17"/>
        <v>23007728.901277319</v>
      </c>
    </row>
    <row r="160" spans="1:12" x14ac:dyDescent="0.3">
      <c r="A160">
        <f>'INB Plot'!$C$28 + (ROW() - 52)*'INB Plot'!$C$29</f>
        <v>1205</v>
      </c>
      <c r="B160">
        <f t="shared" si="9"/>
        <v>7.6970127787604763E-8</v>
      </c>
      <c r="C160">
        <f t="shared" si="10"/>
        <v>1.3266998341625207E-8</v>
      </c>
      <c r="D160" s="5">
        <f t="shared" si="11"/>
        <v>13733035.143604541</v>
      </c>
      <c r="E160" s="5">
        <f t="shared" si="12"/>
        <v>2367102.1435542288</v>
      </c>
      <c r="F160" s="15">
        <f t="shared" si="13"/>
        <v>130.78776303082208</v>
      </c>
      <c r="G160">
        <f t="shared" si="14"/>
        <v>114.97005005598612</v>
      </c>
      <c r="H160">
        <f t="shared" si="15"/>
        <v>-180.80654898324656</v>
      </c>
      <c r="I160" s="15">
        <f t="shared" si="16"/>
        <v>64.951264103561641</v>
      </c>
      <c r="J160" s="5">
        <f xml:space="preserve"> 'INB Plot'!$C$16*($H$2 - I160)</f>
        <v>27059038.101056516</v>
      </c>
      <c r="K160" s="5">
        <f xml:space="preserve"> 'INB Plot'!$C$17 + A160*'INB Plot'!$C$18</f>
        <v>4015000</v>
      </c>
      <c r="L160" s="5">
        <f t="shared" si="17"/>
        <v>23044038.101056516</v>
      </c>
    </row>
    <row r="161" spans="1:12" x14ac:dyDescent="0.3">
      <c r="A161">
        <f>'INB Plot'!$C$28 + (ROW() - 52)*'INB Plot'!$C$29</f>
        <v>1215</v>
      </c>
      <c r="B161">
        <f t="shared" si="9"/>
        <v>7.6861279163182666E-8</v>
      </c>
      <c r="C161">
        <f t="shared" si="10"/>
        <v>1.3157894736842106E-8</v>
      </c>
      <c r="D161" s="5">
        <f t="shared" si="11"/>
        <v>13713614.336760534</v>
      </c>
      <c r="E161" s="5">
        <f t="shared" si="12"/>
        <v>2347635.8430315792</v>
      </c>
      <c r="F161" s="15">
        <f t="shared" si="13"/>
        <v>129.89590028107031</v>
      </c>
      <c r="G161">
        <f t="shared" si="14"/>
        <v>115.85998044088672</v>
      </c>
      <c r="H161">
        <f t="shared" si="15"/>
        <v>-181.24077641325317</v>
      </c>
      <c r="I161" s="15">
        <f t="shared" si="16"/>
        <v>64.515104308703854</v>
      </c>
      <c r="J161" s="5">
        <f xml:space="preserve"> 'INB Plot'!$C$16*($H$2 - I161)</f>
        <v>27124462.070285182</v>
      </c>
      <c r="K161" s="5">
        <f xml:space="preserve"> 'INB Plot'!$C$17 + A161*'INB Plot'!$C$18</f>
        <v>4045000</v>
      </c>
      <c r="L161" s="5">
        <f t="shared" si="17"/>
        <v>23079462.070285182</v>
      </c>
    </row>
    <row r="162" spans="1:12" x14ac:dyDescent="0.3">
      <c r="A162">
        <f>'INB Plot'!$C$28 + (ROW() - 52)*'INB Plot'!$C$29</f>
        <v>1225</v>
      </c>
      <c r="B162">
        <f t="shared" si="9"/>
        <v>7.6754207659159276E-8</v>
      </c>
      <c r="C162">
        <f t="shared" si="10"/>
        <v>1.3050570962479608E-8</v>
      </c>
      <c r="D162" s="5">
        <f t="shared" si="11"/>
        <v>13694510.604313975</v>
      </c>
      <c r="E162" s="5">
        <f t="shared" si="12"/>
        <v>2328487.1004293635</v>
      </c>
      <c r="F162" s="15">
        <f t="shared" si="13"/>
        <v>129.01611622216129</v>
      </c>
      <c r="G162">
        <f t="shared" si="14"/>
        <v>116.73784397311078</v>
      </c>
      <c r="H162">
        <f t="shared" si="15"/>
        <v>-181.66923069883188</v>
      </c>
      <c r="I162" s="15">
        <f t="shared" si="16"/>
        <v>64.08472949644019</v>
      </c>
      <c r="J162" s="5">
        <f xml:space="preserve"> 'INB Plot'!$C$16*($H$2 - I162)</f>
        <v>27189018.292124733</v>
      </c>
      <c r="K162" s="5">
        <f xml:space="preserve"> 'INB Plot'!$C$17 + A162*'INB Plot'!$C$18</f>
        <v>4075000</v>
      </c>
      <c r="L162" s="5">
        <f t="shared" si="17"/>
        <v>23114018.292124733</v>
      </c>
    </row>
    <row r="163" spans="1:12" x14ac:dyDescent="0.3">
      <c r="A163">
        <f>'INB Plot'!$C$28 + (ROW() - 52)*'INB Plot'!$C$29</f>
        <v>1235</v>
      </c>
      <c r="B163">
        <f t="shared" si="9"/>
        <v>7.6648870106618067E-8</v>
      </c>
      <c r="C163">
        <f t="shared" si="10"/>
        <v>1.2944983818770226E-8</v>
      </c>
      <c r="D163" s="5">
        <f t="shared" si="11"/>
        <v>13675716.24405279</v>
      </c>
      <c r="E163" s="5">
        <f t="shared" si="12"/>
        <v>2309648.2080310681</v>
      </c>
      <c r="F163" s="15">
        <f t="shared" si="13"/>
        <v>128.14816718641691</v>
      </c>
      <c r="G163">
        <f t="shared" si="14"/>
        <v>117.60388442745977</v>
      </c>
      <c r="H163">
        <f t="shared" si="15"/>
        <v>-182.0920254791539</v>
      </c>
      <c r="I163" s="15">
        <f t="shared" si="16"/>
        <v>63.660026134722784</v>
      </c>
      <c r="J163" s="5">
        <f xml:space="preserve"> 'INB Plot'!$C$16*($H$2 - I163)</f>
        <v>27252723.796382345</v>
      </c>
      <c r="K163" s="5">
        <f xml:space="preserve"> 'INB Plot'!$C$17 + A163*'INB Plot'!$C$18</f>
        <v>4105000</v>
      </c>
      <c r="L163" s="5">
        <f t="shared" si="17"/>
        <v>23147723.796382345</v>
      </c>
    </row>
    <row r="164" spans="1:12" x14ac:dyDescent="0.3">
      <c r="A164">
        <f>'INB Plot'!$C$28 + (ROW() - 52)*'INB Plot'!$C$29</f>
        <v>1245</v>
      </c>
      <c r="B164">
        <f t="shared" si="9"/>
        <v>7.6545224723595584E-8</v>
      </c>
      <c r="C164">
        <f t="shared" si="10"/>
        <v>1.2841091492776887E-8</v>
      </c>
      <c r="D164" s="5">
        <f t="shared" si="11"/>
        <v>13657223.801225519</v>
      </c>
      <c r="E164" s="5">
        <f t="shared" si="12"/>
        <v>2291111.7055589086</v>
      </c>
      <c r="F164" s="15">
        <f t="shared" si="13"/>
        <v>127.29181601465359</v>
      </c>
      <c r="G164">
        <f t="shared" si="14"/>
        <v>118.45833905633242</v>
      </c>
      <c r="H164">
        <f t="shared" si="15"/>
        <v>-182.50927145338829</v>
      </c>
      <c r="I164" s="15">
        <f t="shared" si="16"/>
        <v>63.240883617597717</v>
      </c>
      <c r="J164" s="5">
        <f xml:space="preserve"> 'INB Plot'!$C$16*($H$2 - I164)</f>
        <v>27315595.173951104</v>
      </c>
      <c r="K164" s="5">
        <f xml:space="preserve"> 'INB Plot'!$C$17 + A164*'INB Plot'!$C$18</f>
        <v>4135000</v>
      </c>
      <c r="L164" s="5">
        <f t="shared" si="17"/>
        <v>23180595.173951104</v>
      </c>
    </row>
    <row r="165" spans="1:12" x14ac:dyDescent="0.3">
      <c r="A165">
        <f>'INB Plot'!$C$28 + (ROW() - 52)*'INB Plot'!$C$29</f>
        <v>1255</v>
      </c>
      <c r="B165">
        <f t="shared" si="9"/>
        <v>7.6443231059824451E-8</v>
      </c>
      <c r="C165">
        <f t="shared" si="10"/>
        <v>1.2738853503184714E-8</v>
      </c>
      <c r="D165" s="5">
        <f t="shared" si="11"/>
        <v>13639026.058682345</v>
      </c>
      <c r="E165" s="5">
        <f t="shared" si="12"/>
        <v>2272870.3703235667</v>
      </c>
      <c r="F165" s="15">
        <f t="shared" si="13"/>
        <v>126.44683184038966</v>
      </c>
      <c r="G165">
        <f t="shared" si="14"/>
        <v>119.30143880641629</v>
      </c>
      <c r="H165">
        <f t="shared" si="15"/>
        <v>-182.92107647426513</v>
      </c>
      <c r="I165" s="15">
        <f t="shared" si="16"/>
        <v>62.827194172540828</v>
      </c>
      <c r="J165" s="5">
        <f xml:space="preserve"> 'INB Plot'!$C$16*($H$2 - I165)</f>
        <v>27377648.590709638</v>
      </c>
      <c r="K165" s="5">
        <f xml:space="preserve"> 'INB Plot'!$C$17 + A165*'INB Plot'!$C$18</f>
        <v>4165000</v>
      </c>
      <c r="L165" s="5">
        <f t="shared" si="17"/>
        <v>23212648.590709638</v>
      </c>
    </row>
    <row r="166" spans="1:12" x14ac:dyDescent="0.3">
      <c r="A166">
        <f>'INB Plot'!$C$28 + (ROW() - 52)*'INB Plot'!$C$29</f>
        <v>1265</v>
      </c>
      <c r="B166">
        <f t="shared" si="9"/>
        <v>7.6342849944097132E-8</v>
      </c>
      <c r="C166">
        <f t="shared" si="10"/>
        <v>1.263823064770932E-8</v>
      </c>
      <c r="D166" s="5">
        <f t="shared" si="11"/>
        <v>13621116.02748373</v>
      </c>
      <c r="E166" s="5">
        <f t="shared" si="12"/>
        <v>2254917.2078407584</v>
      </c>
      <c r="F166" s="15">
        <f t="shared" si="13"/>
        <v>125.61298988257874</v>
      </c>
      <c r="G166">
        <f t="shared" si="14"/>
        <v>120.13340852679585</v>
      </c>
      <c r="H166">
        <f t="shared" si="15"/>
        <v>-183.32754563812563</v>
      </c>
      <c r="I166" s="15">
        <f t="shared" si="16"/>
        <v>62.418852771248964</v>
      </c>
      <c r="J166" s="5">
        <f xml:space="preserve"> 'INB Plot'!$C$16*($H$2 - I166)</f>
        <v>27438899.800903417</v>
      </c>
      <c r="K166" s="5">
        <f xml:space="preserve"> 'INB Plot'!$C$17 + A166*'INB Plot'!$C$18</f>
        <v>4195000</v>
      </c>
      <c r="L166" s="5">
        <f t="shared" si="17"/>
        <v>23243899.800903417</v>
      </c>
    </row>
    <row r="167" spans="1:12" x14ac:dyDescent="0.3">
      <c r="A167">
        <f>'INB Plot'!$C$28 + (ROW() - 52)*'INB Plot'!$C$29</f>
        <v>1275</v>
      </c>
      <c r="B167">
        <f t="shared" si="9"/>
        <v>7.6244043434106716E-8</v>
      </c>
      <c r="C167">
        <f t="shared" si="10"/>
        <v>1.2539184952978056E-8</v>
      </c>
      <c r="D167" s="5">
        <f t="shared" si="11"/>
        <v>13603486.937950974</v>
      </c>
      <c r="E167" s="5">
        <f t="shared" si="12"/>
        <v>2237245.4428890282</v>
      </c>
      <c r="F167" s="15">
        <f t="shared" si="13"/>
        <v>124.79007124647858</v>
      </c>
      <c r="G167">
        <f t="shared" si="14"/>
        <v>120.95446716887557</v>
      </c>
      <c r="H167">
        <f t="shared" si="15"/>
        <v>-183.72878137162246</v>
      </c>
      <c r="I167" s="15">
        <f t="shared" si="16"/>
        <v>62.015757043731696</v>
      </c>
      <c r="J167" s="5">
        <f xml:space="preserve"> 'INB Plot'!$C$16*($H$2 - I167)</f>
        <v>27499364.160031006</v>
      </c>
      <c r="K167" s="5">
        <f xml:space="preserve"> 'INB Plot'!$C$17 + A167*'INB Plot'!$C$18</f>
        <v>4225000</v>
      </c>
      <c r="L167" s="5">
        <f t="shared" si="17"/>
        <v>23274364.160031006</v>
      </c>
    </row>
    <row r="168" spans="1:12" x14ac:dyDescent="0.3">
      <c r="A168">
        <f>'INB Plot'!$C$28 + (ROW() - 52)*'INB Plot'!$C$29</f>
        <v>1285</v>
      </c>
      <c r="B168">
        <f t="shared" si="9"/>
        <v>7.6146774768629765E-8</v>
      </c>
      <c r="C168">
        <f t="shared" si="10"/>
        <v>1.2441679626749612E-8</v>
      </c>
      <c r="D168" s="5">
        <f t="shared" si="11"/>
        <v>13586132.231134681</v>
      </c>
      <c r="E168" s="5">
        <f t="shared" si="12"/>
        <v>2219848.5109847588</v>
      </c>
      <c r="F168" s="15">
        <f t="shared" si="13"/>
        <v>123.9778627322851</v>
      </c>
      <c r="G168">
        <f t="shared" si="14"/>
        <v>121.76482797848507</v>
      </c>
      <c r="H168">
        <f t="shared" si="15"/>
        <v>-184.12488351519761</v>
      </c>
      <c r="I168" s="15">
        <f t="shared" si="16"/>
        <v>61.617807195572567</v>
      </c>
      <c r="J168" s="5">
        <f xml:space="preserve"> 'INB Plot'!$C$16*($H$2 - I168)</f>
        <v>27559056.637254875</v>
      </c>
      <c r="K168" s="5">
        <f xml:space="preserve"> 'INB Plot'!$C$17 + A168*'INB Plot'!$C$18</f>
        <v>4255000</v>
      </c>
      <c r="L168" s="5">
        <f t="shared" si="17"/>
        <v>23304056.637254875</v>
      </c>
    </row>
    <row r="169" spans="1:12" x14ac:dyDescent="0.3">
      <c r="A169">
        <f>'INB Plot'!$C$28 + (ROW() - 52)*'INB Plot'!$C$29</f>
        <v>1295</v>
      </c>
      <c r="B169">
        <f t="shared" si="9"/>
        <v>7.6051008321924652E-8</v>
      </c>
      <c r="C169">
        <f t="shared" si="10"/>
        <v>1.2345679012345679E-8</v>
      </c>
      <c r="D169" s="5">
        <f t="shared" si="11"/>
        <v>13569045.550678484</v>
      </c>
      <c r="E169" s="5">
        <f t="shared" si="12"/>
        <v>2202720.0502518518</v>
      </c>
      <c r="F169" s="15">
        <f t="shared" si="13"/>
        <v>123.17615665118146</v>
      </c>
      <c r="G169">
        <f t="shared" si="14"/>
        <v>122.56469868052682</v>
      </c>
      <c r="H169">
        <f t="shared" si="15"/>
        <v>-184.51594940348781</v>
      </c>
      <c r="I169" s="15">
        <f t="shared" si="16"/>
        <v>61.224905928220466</v>
      </c>
      <c r="J169" s="5">
        <f xml:space="preserve"> 'INB Plot'!$C$16*($H$2 - I169)</f>
        <v>27617991.827357691</v>
      </c>
      <c r="K169" s="5">
        <f xml:space="preserve"> 'INB Plot'!$C$17 + A169*'INB Plot'!$C$18</f>
        <v>4285000</v>
      </c>
      <c r="L169" s="5">
        <f t="shared" si="17"/>
        <v>23332991.827357691</v>
      </c>
    </row>
    <row r="170" spans="1:12" x14ac:dyDescent="0.3">
      <c r="A170">
        <f>'INB Plot'!$C$28 + (ROW() - 52)*'INB Plot'!$C$29</f>
        <v>1305</v>
      </c>
      <c r="B170">
        <f t="shared" si="9"/>
        <v>7.5956709560226532E-8</v>
      </c>
      <c r="C170">
        <f t="shared" si="10"/>
        <v>1.225114854517611E-8</v>
      </c>
      <c r="D170" s="5">
        <f t="shared" si="11"/>
        <v>13552220.735056868</v>
      </c>
      <c r="E170" s="5">
        <f t="shared" si="12"/>
        <v>2185853.8936649309</v>
      </c>
      <c r="F170" s="15">
        <f t="shared" si="13"/>
        <v>122.3847506484684</v>
      </c>
      <c r="G170">
        <f t="shared" si="14"/>
        <v>123.35428165649728</v>
      </c>
      <c r="H170">
        <f t="shared" si="15"/>
        <v>-184.9020739427761</v>
      </c>
      <c r="I170" s="15">
        <f t="shared" si="16"/>
        <v>60.836958362189591</v>
      </c>
      <c r="J170" s="5">
        <f xml:space="preserve"> 'INB Plot'!$C$16*($H$2 - I170)</f>
        <v>27676183.962262321</v>
      </c>
      <c r="K170" s="5">
        <f xml:space="preserve"> 'INB Plot'!$C$17 + A170*'INB Plot'!$C$18</f>
        <v>4315000</v>
      </c>
      <c r="L170" s="5">
        <f t="shared" si="17"/>
        <v>23361183.962262321</v>
      </c>
    </row>
    <row r="171" spans="1:12" x14ac:dyDescent="0.3">
      <c r="A171">
        <f>'INB Plot'!$C$28 + (ROW() - 52)*'INB Plot'!$C$29</f>
        <v>1315</v>
      </c>
      <c r="B171">
        <f t="shared" si="9"/>
        <v>7.5863845000227234E-8</v>
      </c>
      <c r="C171">
        <f t="shared" si="10"/>
        <v>1.21580547112462E-8</v>
      </c>
      <c r="D171" s="5">
        <f t="shared" si="11"/>
        <v>13535651.810167138</v>
      </c>
      <c r="E171" s="5">
        <f t="shared" si="12"/>
        <v>2169244.0616462007</v>
      </c>
      <c r="F171" s="15">
        <f t="shared" si="13"/>
        <v>121.60344753346115</v>
      </c>
      <c r="G171">
        <f t="shared" si="14"/>
        <v>124.1337741152031</v>
      </c>
      <c r="H171">
        <f t="shared" si="15"/>
        <v>-185.28334968562325</v>
      </c>
      <c r="I171" s="15">
        <f t="shared" si="16"/>
        <v>60.453871963040996</v>
      </c>
      <c r="J171" s="5">
        <f xml:space="preserve"> 'INB Plot'!$C$16*($H$2 - I171)</f>
        <v>27733646.922134612</v>
      </c>
      <c r="K171" s="5">
        <f xml:space="preserve"> 'INB Plot'!$C$17 + A171*'INB Plot'!$C$18</f>
        <v>4345000</v>
      </c>
      <c r="L171" s="5">
        <f t="shared" si="17"/>
        <v>23388646.922134612</v>
      </c>
    </row>
    <row r="172" spans="1:12" x14ac:dyDescent="0.3">
      <c r="A172">
        <f>'INB Plot'!$C$28 + (ROW() - 52)*'INB Plot'!$C$29</f>
        <v>1325</v>
      </c>
      <c r="B172">
        <f t="shared" si="9"/>
        <v>7.5772382169435463E-8</v>
      </c>
      <c r="C172">
        <f t="shared" si="10"/>
        <v>1.2066365007541478E-8</v>
      </c>
      <c r="D172" s="5">
        <f t="shared" si="11"/>
        <v>13519332.982256874</v>
      </c>
      <c r="E172" s="5">
        <f t="shared" si="12"/>
        <v>2152884.7549972851</v>
      </c>
      <c r="F172" s="15">
        <f t="shared" si="13"/>
        <v>120.8320551158515</v>
      </c>
      <c r="G172">
        <f t="shared" si="14"/>
        <v>124.90336825697284</v>
      </c>
      <c r="H172">
        <f t="shared" si="15"/>
        <v>-185.65986690278947</v>
      </c>
      <c r="I172" s="15">
        <f t="shared" si="16"/>
        <v>60.075556470034883</v>
      </c>
      <c r="J172" s="5">
        <f xml:space="preserve"> 'INB Plot'!$C$16*($H$2 - I172)</f>
        <v>27790394.246085528</v>
      </c>
      <c r="K172" s="5">
        <f xml:space="preserve"> 'INB Plot'!$C$17 + A172*'INB Plot'!$C$18</f>
        <v>4375000</v>
      </c>
      <c r="L172" s="5">
        <f t="shared" si="17"/>
        <v>23415394.246085528</v>
      </c>
    </row>
    <row r="173" spans="1:12" x14ac:dyDescent="0.3">
      <c r="A173">
        <f>'INB Plot'!$C$28 + (ROW() - 52)*'INB Plot'!$C$29</f>
        <v>1335</v>
      </c>
      <c r="B173">
        <f t="shared" si="9"/>
        <v>7.5682289568318482E-8</v>
      </c>
      <c r="C173">
        <f t="shared" si="10"/>
        <v>1.1976047904191617E-8</v>
      </c>
      <c r="D173" s="5">
        <f t="shared" si="11"/>
        <v>13503258.631169237</v>
      </c>
      <c r="E173" s="5">
        <f t="shared" si="12"/>
        <v>2136770.3481485029</v>
      </c>
      <c r="F173" s="15">
        <f t="shared" si="13"/>
        <v>120.07038604825155</v>
      </c>
      <c r="G173">
        <f t="shared" si="14"/>
        <v>125.66325143165386</v>
      </c>
      <c r="H173">
        <f t="shared" si="15"/>
        <v>-186.03171365255969</v>
      </c>
      <c r="I173" s="15">
        <f t="shared" si="16"/>
        <v>59.701923827345723</v>
      </c>
      <c r="J173" s="5">
        <f xml:space="preserve"> 'INB Plot'!$C$16*($H$2 - I173)</f>
        <v>27846439.142488904</v>
      </c>
      <c r="K173" s="5">
        <f xml:space="preserve"> 'INB Plot'!$C$17 + A173*'INB Plot'!$C$18</f>
        <v>4405000</v>
      </c>
      <c r="L173" s="5">
        <f t="shared" si="17"/>
        <v>23441439.142488904</v>
      </c>
    </row>
    <row r="174" spans="1:12" x14ac:dyDescent="0.3">
      <c r="A174">
        <f>'INB Plot'!$C$28 + (ROW() - 52)*'INB Plot'!$C$29</f>
        <v>1345</v>
      </c>
      <c r="B174">
        <f t="shared" si="9"/>
        <v>7.5593536634132612E-8</v>
      </c>
      <c r="C174">
        <f t="shared" si="10"/>
        <v>1.1887072808320951E-8</v>
      </c>
      <c r="D174" s="5">
        <f t="shared" si="11"/>
        <v>13487423.303889595</v>
      </c>
      <c r="E174" s="5">
        <f t="shared" si="12"/>
        <v>2120895.3827090641</v>
      </c>
      <c r="F174" s="15">
        <f t="shared" si="13"/>
        <v>119.31825767464777</v>
      </c>
      <c r="G174">
        <f t="shared" si="14"/>
        <v>126.41360629066514</v>
      </c>
      <c r="H174">
        <f t="shared" si="15"/>
        <v>-186.39897584758666</v>
      </c>
      <c r="I174" s="15">
        <f t="shared" si="16"/>
        <v>59.33288811772627</v>
      </c>
      <c r="J174" s="5">
        <f xml:space="preserve"> 'INB Plot'!$C$16*($H$2 - I174)</f>
        <v>27901794.498931821</v>
      </c>
      <c r="K174" s="5">
        <f xml:space="preserve"> 'INB Plot'!$C$17 + A174*'INB Plot'!$C$18</f>
        <v>4435000</v>
      </c>
      <c r="L174" s="5">
        <f t="shared" si="17"/>
        <v>23466794.498931821</v>
      </c>
    </row>
    <row r="175" spans="1:12" x14ac:dyDescent="0.3">
      <c r="A175">
        <f>'INB Plot'!$C$28 + (ROW() - 52)*'INB Plot'!$C$29</f>
        <v>1355</v>
      </c>
      <c r="B175">
        <f t="shared" si="9"/>
        <v>7.5506093706355394E-8</v>
      </c>
      <c r="C175">
        <f t="shared" si="10"/>
        <v>1.1799410029498525E-8</v>
      </c>
      <c r="D175" s="5">
        <f t="shared" si="11"/>
        <v>13471821.70837792</v>
      </c>
      <c r="E175" s="5">
        <f t="shared" si="12"/>
        <v>2105254.5613026549</v>
      </c>
      <c r="F175" s="15">
        <f t="shared" si="13"/>
        <v>118.57549188450842</v>
      </c>
      <c r="G175">
        <f t="shared" si="14"/>
        <v>127.15461093336455</v>
      </c>
      <c r="H175">
        <f t="shared" si="15"/>
        <v>-186.76173731934227</v>
      </c>
      <c r="I175" s="15">
        <f t="shared" si="16"/>
        <v>58.968365498530716</v>
      </c>
      <c r="J175" s="5">
        <f xml:space="preserve"> 'INB Plot'!$C$16*($H$2 - I175)</f>
        <v>27956472.891811155</v>
      </c>
      <c r="K175" s="5">
        <f xml:space="preserve"> 'INB Plot'!$C$17 + A175*'INB Plot'!$C$18</f>
        <v>4465000</v>
      </c>
      <c r="L175" s="5">
        <f t="shared" si="17"/>
        <v>23491472.891811155</v>
      </c>
    </row>
    <row r="176" spans="1:12" x14ac:dyDescent="0.3">
      <c r="A176">
        <f>'INB Plot'!$C$28 + (ROW() - 52)*'INB Plot'!$C$29</f>
        <v>1365</v>
      </c>
      <c r="B176">
        <f t="shared" si="9"/>
        <v>7.5419931993637169E-8</v>
      </c>
      <c r="C176">
        <f t="shared" si="10"/>
        <v>1.171303074670571E-8</v>
      </c>
      <c r="D176" s="5">
        <f t="shared" si="11"/>
        <v>13456448.707672274</v>
      </c>
      <c r="E176" s="5">
        <f t="shared" si="12"/>
        <v>2089842.741673792</v>
      </c>
      <c r="F176" s="15">
        <f t="shared" si="13"/>
        <v>117.84191497230027</v>
      </c>
      <c r="G176">
        <f t="shared" si="14"/>
        <v>127.88643904798118</v>
      </c>
      <c r="H176">
        <f t="shared" si="15"/>
        <v>-187.1200798802862</v>
      </c>
      <c r="I176" s="15">
        <f t="shared" si="16"/>
        <v>58.608274139995274</v>
      </c>
      <c r="J176" s="5">
        <f xml:space="preserve"> 'INB Plot'!$C$16*($H$2 - I176)</f>
        <v>28010486.595591471</v>
      </c>
      <c r="K176" s="5">
        <f xml:space="preserve"> 'INB Plot'!$C$17 + A176*'INB Plot'!$C$18</f>
        <v>4495000</v>
      </c>
      <c r="L176" s="5">
        <f t="shared" si="17"/>
        <v>23515486.595591471</v>
      </c>
    </row>
    <row r="177" spans="1:12" x14ac:dyDescent="0.3">
      <c r="A177">
        <f>'INB Plot'!$C$28 + (ROW() - 52)*'INB Plot'!$C$29</f>
        <v>1375</v>
      </c>
      <c r="B177">
        <f t="shared" si="9"/>
        <v>7.5335023542194852E-8</v>
      </c>
      <c r="C177">
        <f t="shared" si="10"/>
        <v>1.1627906976744186E-8</v>
      </c>
      <c r="D177" s="5">
        <f t="shared" si="11"/>
        <v>13441299.314249618</v>
      </c>
      <c r="E177" s="5">
        <f t="shared" si="12"/>
        <v>2074654.9310511628</v>
      </c>
      <c r="F177" s="15">
        <f t="shared" si="13"/>
        <v>117.11735750218132</v>
      </c>
      <c r="G177">
        <f t="shared" si="14"/>
        <v>128.60926004734097</v>
      </c>
      <c r="H177">
        <f t="shared" si="15"/>
        <v>-187.47408338383696</v>
      </c>
      <c r="I177" s="15">
        <f t="shared" si="16"/>
        <v>58.252534165685347</v>
      </c>
      <c r="J177" s="5">
        <f xml:space="preserve"> 'INB Plot'!$C$16*($H$2 - I177)</f>
        <v>28063847.59173796</v>
      </c>
      <c r="K177" s="5">
        <f xml:space="preserve"> 'INB Plot'!$C$17 + A177*'INB Plot'!$C$18</f>
        <v>4525000</v>
      </c>
      <c r="L177" s="5">
        <f t="shared" si="17"/>
        <v>23538847.59173796</v>
      </c>
    </row>
    <row r="178" spans="1:12" x14ac:dyDescent="0.3">
      <c r="A178">
        <f>'INB Plot'!$C$28 + (ROW() - 52)*'INB Plot'!$C$29</f>
        <v>1385</v>
      </c>
      <c r="B178">
        <f t="shared" si="9"/>
        <v>7.5251341205574813E-8</v>
      </c>
      <c r="C178">
        <f t="shared" si="10"/>
        <v>1.1544011544011543E-8</v>
      </c>
      <c r="D178" s="5">
        <f t="shared" si="11"/>
        <v>13426368.684630902</v>
      </c>
      <c r="E178" s="5">
        <f t="shared" si="12"/>
        <v>2059686.2807549783</v>
      </c>
      <c r="F178" s="15">
        <f t="shared" si="13"/>
        <v>116.40165417764931</v>
      </c>
      <c r="G178">
        <f t="shared" si="14"/>
        <v>129.32323919961368</v>
      </c>
      <c r="H178">
        <f t="shared" si="15"/>
        <v>-187.82382578223843</v>
      </c>
      <c r="I178" s="15">
        <f t="shared" si="16"/>
        <v>57.901067595024557</v>
      </c>
      <c r="J178" s="5">
        <f xml:space="preserve"> 'INB Plot'!$C$16*($H$2 - I178)</f>
        <v>28116567.577337079</v>
      </c>
      <c r="K178" s="5">
        <f xml:space="preserve"> 'INB Plot'!$C$17 + A178*'INB Plot'!$C$18</f>
        <v>4555000</v>
      </c>
      <c r="L178" s="5">
        <f t="shared" si="17"/>
        <v>23561567.577337079</v>
      </c>
    </row>
    <row r="179" spans="1:12" x14ac:dyDescent="0.3">
      <c r="A179">
        <f>'INB Plot'!$C$28 + (ROW() - 52)*'INB Plot'!$C$29</f>
        <v>1395</v>
      </c>
      <c r="B179">
        <f t="shared" si="9"/>
        <v>7.516885861571634E-8</v>
      </c>
      <c r="C179">
        <f t="shared" si="10"/>
        <v>1.1461318051575932E-8</v>
      </c>
      <c r="D179" s="5">
        <f t="shared" si="11"/>
        <v>13411652.114218188</v>
      </c>
      <c r="E179" s="5">
        <f t="shared" si="12"/>
        <v>2044932.0810361032</v>
      </c>
      <c r="F179" s="15">
        <f t="shared" si="13"/>
        <v>115.6946437159354</v>
      </c>
      <c r="G179">
        <f t="shared" si="14"/>
        <v>130.02853775429048</v>
      </c>
      <c r="H179">
        <f t="shared" si="15"/>
        <v>-188.16938318240494</v>
      </c>
      <c r="I179" s="15">
        <f t="shared" si="16"/>
        <v>57.553798287820939</v>
      </c>
      <c r="J179" s="5">
        <f xml:space="preserve"> 'INB Plot'!$C$16*($H$2 - I179)</f>
        <v>28168657.973417621</v>
      </c>
      <c r="K179" s="5">
        <f xml:space="preserve"> 'INB Plot'!$C$17 + A179*'INB Plot'!$C$18</f>
        <v>4585000</v>
      </c>
      <c r="L179" s="5">
        <f t="shared" si="17"/>
        <v>23583657.973417621</v>
      </c>
    </row>
    <row r="180" spans="1:12" x14ac:dyDescent="0.3">
      <c r="A180" s="13">
        <f>'INB Plot'!$C$28 + (ROW() - 52)*'INB Plot'!$C$29</f>
        <v>1405</v>
      </c>
      <c r="B180" s="13">
        <f t="shared" ref="B180:B243" si="18" xml:space="preserve"> ($B$9+A180)/(POWER($B$9,2)*($B$9 + 1)*A180)</f>
        <v>7.5087550155250881E-8</v>
      </c>
      <c r="C180" s="13">
        <f t="shared" ref="C180:C243" si="19" xml:space="preserve"> 1/(POWER($B$9,2)*(A180 + 1))</f>
        <v>1.1379800853485064E-8</v>
      </c>
      <c r="D180" s="16">
        <f t="shared" ref="D180:D243" si="20">B180*$E$8</f>
        <v>13397145.032352276</v>
      </c>
      <c r="E180" s="16">
        <f t="shared" ref="E180:E243" si="21">C180*$E$8</f>
        <v>2030387.7561354197</v>
      </c>
      <c r="F180" s="17">
        <f t="shared" ref="F180:F243" si="22" xml:space="preserve"> E180*SQRT($G$2/(2*PI()))*EXP(-POWER($F$2,2)/(2*$G$2))/D180</f>
        <v>114.9961687269423</v>
      </c>
      <c r="G180" s="13">
        <f t="shared" ref="G180:G243" si="23" xml:space="preserve"> -$F$2*NORMDIST(-$F$2/SQRT($G$2),0,1,1) + POWER($G$2,3/2)*EXP( -POWER($F$2,2)/(2*$G$2) ) / (D180*SQRT(2*PI()))</f>
        <v>130.72531306359338</v>
      </c>
      <c r="H180" s="13">
        <f t="shared" ref="H180:H243" si="24" xml:space="preserve"> $F$2*NORMDIST(-$F$2*SQRT(D180)/$G$2,0,1,1) - $G$2*EXP(-POWER($F$2,2)*D180/(2*POWER($G$2,2)))/(SQRT(2*PI()*D180))</f>
        <v>-188.51082989982586</v>
      </c>
      <c r="I180" s="17">
        <f t="shared" si="16"/>
        <v>57.210651890709812</v>
      </c>
      <c r="J180" s="16">
        <f xml:space="preserve"> 'INB Plot'!$C$16*($H$2 - I180)</f>
        <v>28220129.932984289</v>
      </c>
      <c r="K180" s="16">
        <f xml:space="preserve"> 'INB Plot'!$C$17 + A180*'INB Plot'!$C$18</f>
        <v>4615000</v>
      </c>
      <c r="L180" s="16">
        <f t="shared" si="17"/>
        <v>23605129.932984289</v>
      </c>
    </row>
    <row r="181" spans="1:12" x14ac:dyDescent="0.3">
      <c r="A181">
        <f>'INB Plot'!$C$28 + (ROW() - 52)*'INB Plot'!$C$29</f>
        <v>1415</v>
      </c>
      <c r="B181">
        <f t="shared" si="18"/>
        <v>7.5007390930975742E-8</v>
      </c>
      <c r="C181">
        <f t="shared" si="19"/>
        <v>1.1299435028248587E-8</v>
      </c>
      <c r="D181" s="5">
        <f t="shared" si="20"/>
        <v>13382842.997579874</v>
      </c>
      <c r="E181" s="5">
        <f t="shared" si="21"/>
        <v>2016048.8595525424</v>
      </c>
      <c r="F181" s="15">
        <f t="shared" si="22"/>
        <v>114.30607559653693</v>
      </c>
      <c r="G181">
        <f t="shared" si="23"/>
        <v>131.41371869951138</v>
      </c>
      <c r="H181">
        <f t="shared" si="24"/>
        <v>-188.84823851060833</v>
      </c>
      <c r="I181" s="15">
        <f t="shared" ref="I181:I244" si="25">F181+G181+H181</f>
        <v>56.871555785439966</v>
      </c>
      <c r="J181" s="5">
        <f xml:space="preserve"> 'INB Plot'!$C$16*($H$2 - I181)</f>
        <v>28270994.348774765</v>
      </c>
      <c r="K181" s="5">
        <f xml:space="preserve"> 'INB Plot'!$C$17 + A181*'INB Plot'!$C$18</f>
        <v>4645000</v>
      </c>
      <c r="L181" s="5">
        <f t="shared" ref="L181:L244" si="26" xml:space="preserve"> J181 - K181</f>
        <v>23625994.348774765</v>
      </c>
    </row>
    <row r="182" spans="1:12" x14ac:dyDescent="0.3">
      <c r="A182">
        <f>'INB Plot'!$C$28 + (ROW() - 52)*'INB Plot'!$C$29</f>
        <v>1425</v>
      </c>
      <c r="B182">
        <f t="shared" si="18"/>
        <v>7.4928356748444813E-8</v>
      </c>
      <c r="C182">
        <f t="shared" si="19"/>
        <v>1.1220196353436185E-8</v>
      </c>
      <c r="D182" s="5">
        <f t="shared" si="20"/>
        <v>13368741.693120066</v>
      </c>
      <c r="E182" s="5">
        <f t="shared" si="21"/>
        <v>2001911.0695136045</v>
      </c>
      <c r="F182" s="15">
        <f t="shared" si="22"/>
        <v>113.62421437401554</v>
      </c>
      <c r="G182">
        <f t="shared" si="23"/>
        <v>132.09390456664232</v>
      </c>
      <c r="H182">
        <f t="shared" si="24"/>
        <v>-189.18167990172998</v>
      </c>
      <c r="I182" s="15">
        <f t="shared" si="25"/>
        <v>56.536439038927881</v>
      </c>
      <c r="J182" s="5">
        <f xml:space="preserve"> 'INB Plot'!$C$16*($H$2 - I182)</f>
        <v>28321261.86075158</v>
      </c>
      <c r="K182" s="5">
        <f xml:space="preserve"> 'INB Plot'!$C$17 + A182*'INB Plot'!$C$18</f>
        <v>4675000</v>
      </c>
      <c r="L182" s="5">
        <f t="shared" si="26"/>
        <v>23646261.86075158</v>
      </c>
    </row>
    <row r="183" spans="1:12" x14ac:dyDescent="0.3">
      <c r="A183">
        <f>'INB Plot'!$C$28 + (ROW() - 52)*'INB Plot'!$C$29</f>
        <v>1435</v>
      </c>
      <c r="B183" s="13">
        <f t="shared" si="18"/>
        <v>7.4850424087621642E-8</v>
      </c>
      <c r="C183" s="13">
        <f t="shared" si="19"/>
        <v>1.1142061281337048E-8</v>
      </c>
      <c r="D183" s="16">
        <f t="shared" si="20"/>
        <v>13354836.922520328</v>
      </c>
      <c r="E183" s="16">
        <f t="shared" si="21"/>
        <v>1987970.1846284124</v>
      </c>
      <c r="F183" s="17">
        <f t="shared" si="22"/>
        <v>112.95043866356853</v>
      </c>
      <c r="G183" s="13">
        <f t="shared" si="23"/>
        <v>132.76601701101788</v>
      </c>
      <c r="H183" s="13">
        <f t="shared" si="24"/>
        <v>-189.51122331957538</v>
      </c>
      <c r="I183" s="17">
        <f t="shared" si="25"/>
        <v>56.205232355011049</v>
      </c>
      <c r="J183" s="16">
        <f xml:space="preserve"> 'INB Plot'!$C$16*($H$2 - I183)</f>
        <v>28370942.863339104</v>
      </c>
      <c r="K183" s="16">
        <f xml:space="preserve"> 'INB Plot'!$C$17 + A183*'INB Plot'!$C$18</f>
        <v>4705000</v>
      </c>
      <c r="L183" s="16">
        <f t="shared" si="26"/>
        <v>23665942.863339104</v>
      </c>
    </row>
    <row r="184" spans="1:12" x14ac:dyDescent="0.3">
      <c r="A184">
        <f>'INB Plot'!$C$28 + (ROW() - 52)*'INB Plot'!$C$29</f>
        <v>1445</v>
      </c>
      <c r="B184">
        <f t="shared" si="18"/>
        <v>7.4773570079543415E-8</v>
      </c>
      <c r="C184">
        <f t="shared" si="19"/>
        <v>1.1065006915629322E-8</v>
      </c>
      <c r="D184" s="5">
        <f t="shared" si="20"/>
        <v>13341124.605492901</v>
      </c>
      <c r="E184" s="5">
        <f t="shared" si="21"/>
        <v>1974222.1197278008</v>
      </c>
      <c r="F184" s="15">
        <f t="shared" si="22"/>
        <v>112.2846055195803</v>
      </c>
      <c r="G184">
        <f t="shared" si="23"/>
        <v>133.43019892507652</v>
      </c>
      <c r="H184">
        <f t="shared" si="24"/>
        <v>-189.83693641681913</v>
      </c>
      <c r="I184" s="15">
        <f t="shared" si="25"/>
        <v>55.877868027837678</v>
      </c>
      <c r="J184" s="5">
        <f xml:space="preserve"> 'INB Plot'!$C$16*($H$2 - I184)</f>
        <v>28420047.512415111</v>
      </c>
      <c r="K184" s="5">
        <f xml:space="preserve"> 'INB Plot'!$C$17 + A184*'INB Plot'!$C$18</f>
        <v>4735000</v>
      </c>
      <c r="L184" s="5">
        <f t="shared" si="26"/>
        <v>23685047.512415111</v>
      </c>
    </row>
    <row r="185" spans="1:12" x14ac:dyDescent="0.3">
      <c r="A185">
        <f>'INB Plot'!$C$28 + (ROW() - 52)*'INB Plot'!$C$29</f>
        <v>1455</v>
      </c>
      <c r="B185">
        <f t="shared" si="18"/>
        <v>7.4697772483947369E-8</v>
      </c>
      <c r="C185">
        <f t="shared" si="19"/>
        <v>1.0989010989010988E-8</v>
      </c>
      <c r="D185" s="5">
        <f t="shared" si="20"/>
        <v>13327600.773922898</v>
      </c>
      <c r="E185" s="5">
        <f t="shared" si="21"/>
        <v>1960662.9018725273</v>
      </c>
      <c r="F185" s="15">
        <f t="shared" si="22"/>
        <v>111.62657534560648</v>
      </c>
      <c r="G185">
        <f t="shared" si="23"/>
        <v>134.08658984894066</v>
      </c>
      <c r="H185">
        <f t="shared" si="24"/>
        <v>-190.15888529772502</v>
      </c>
      <c r="I185" s="15">
        <f t="shared" si="25"/>
        <v>55.554279896822123</v>
      </c>
      <c r="J185" s="5">
        <f xml:space="preserve"> 'INB Plot'!$C$16*($H$2 - I185)</f>
        <v>28468585.732067443</v>
      </c>
      <c r="K185" s="5">
        <f xml:space="preserve"> 'INB Plot'!$C$17 + A185*'INB Plot'!$C$18</f>
        <v>4765000</v>
      </c>
      <c r="L185" s="5">
        <f t="shared" si="26"/>
        <v>23703585.732067443</v>
      </c>
    </row>
    <row r="186" spans="1:12" x14ac:dyDescent="0.3">
      <c r="A186">
        <f>'INB Plot'!$C$28 + (ROW() - 52)*'INB Plot'!$C$29</f>
        <v>1465</v>
      </c>
      <c r="B186">
        <f t="shared" si="18"/>
        <v>7.4623009667813387E-8</v>
      </c>
      <c r="C186">
        <f t="shared" si="19"/>
        <v>1.0914051841746248E-8</v>
      </c>
      <c r="D186" s="5">
        <f t="shared" si="20"/>
        <v>13314261.568039857</v>
      </c>
      <c r="E186" s="5">
        <f t="shared" si="21"/>
        <v>1947288.6665255115</v>
      </c>
      <c r="F186" s="15">
        <f t="shared" si="22"/>
        <v>110.97621179687958</v>
      </c>
      <c r="G186">
        <f t="shared" si="23"/>
        <v>134.73532606815354</v>
      </c>
      <c r="H186">
        <f t="shared" si="24"/>
        <v>-190.47713456191849</v>
      </c>
      <c r="I186" s="15">
        <f t="shared" si="25"/>
        <v>55.234403303114618</v>
      </c>
      <c r="J186" s="5">
        <f xml:space="preserve"> 'INB Plot'!$C$16*($H$2 - I186)</f>
        <v>28516567.221123569</v>
      </c>
      <c r="K186" s="5">
        <f xml:space="preserve"> 'INB Plot'!$C$17 + A186*'INB Plot'!$C$18</f>
        <v>4795000</v>
      </c>
      <c r="L186" s="5">
        <f t="shared" si="26"/>
        <v>23721567.221123569</v>
      </c>
    </row>
    <row r="187" spans="1:12" x14ac:dyDescent="0.3">
      <c r="A187">
        <f>'INB Plot'!$C$28 + (ROW() - 52)*'INB Plot'!$C$29</f>
        <v>1475</v>
      </c>
      <c r="B187">
        <f t="shared" si="18"/>
        <v>7.4549260584779521E-8</v>
      </c>
      <c r="C187">
        <f t="shared" si="19"/>
        <v>1.0840108401084012E-8</v>
      </c>
      <c r="D187" s="5">
        <f t="shared" si="20"/>
        <v>13301103.232745059</v>
      </c>
      <c r="E187" s="5">
        <f t="shared" si="21"/>
        <v>1934095.6538796749</v>
      </c>
      <c r="F187" s="15">
        <f t="shared" si="22"/>
        <v>110.33338168619937</v>
      </c>
      <c r="G187">
        <f t="shared" si="23"/>
        <v>135.37654070801318</v>
      </c>
      <c r="H187">
        <f t="shared" si="24"/>
        <v>-190.79174734669658</v>
      </c>
      <c r="I187" s="15">
        <f t="shared" si="25"/>
        <v>54.918175047515973</v>
      </c>
      <c r="J187" s="5">
        <f xml:space="preserve"> 'INB Plot'!$C$16*($H$2 - I187)</f>
        <v>28564001.459463365</v>
      </c>
      <c r="K187" s="5">
        <f xml:space="preserve"> 'INB Plot'!$C$17 + A187*'INB Plot'!$C$18</f>
        <v>4825000</v>
      </c>
      <c r="L187" s="5">
        <f t="shared" si="26"/>
        <v>23739001.459463365</v>
      </c>
    </row>
    <row r="188" spans="1:12" x14ac:dyDescent="0.3">
      <c r="A188">
        <f>'INB Plot'!$C$28 + (ROW() - 52)*'INB Plot'!$C$29</f>
        <v>1485</v>
      </c>
      <c r="B188">
        <f t="shared" si="18"/>
        <v>7.4476504755389223E-8</v>
      </c>
      <c r="C188">
        <f t="shared" si="19"/>
        <v>1.0767160161507403E-8</v>
      </c>
      <c r="D188" s="5">
        <f t="shared" si="20"/>
        <v>13288122.114087231</v>
      </c>
      <c r="E188" s="5">
        <f t="shared" si="21"/>
        <v>1921080.2053340513</v>
      </c>
      <c r="F188" s="15">
        <f t="shared" si="22"/>
        <v>109.69795489307219</v>
      </c>
      <c r="G188">
        <f t="shared" si="23"/>
        <v>136.01036382464667</v>
      </c>
      <c r="H188">
        <f t="shared" si="24"/>
        <v>-191.10278536792316</v>
      </c>
      <c r="I188" s="15">
        <f t="shared" si="25"/>
        <v>54.605533349795706</v>
      </c>
      <c r="J188" s="5">
        <f xml:space="preserve"> 'INB Plot'!$C$16*($H$2 - I188)</f>
        <v>28610897.714121405</v>
      </c>
      <c r="K188" s="5">
        <f xml:space="preserve"> 'INB Plot'!$C$17 + A188*'INB Plot'!$C$18</f>
        <v>4855000</v>
      </c>
      <c r="L188" s="5">
        <f t="shared" si="26"/>
        <v>23755897.714121405</v>
      </c>
    </row>
    <row r="189" spans="1:12" x14ac:dyDescent="0.3">
      <c r="A189">
        <f>'INB Plot'!$C$28 + (ROW() - 52)*'INB Plot'!$C$29</f>
        <v>1495</v>
      </c>
      <c r="B189">
        <f t="shared" si="18"/>
        <v>7.4404722248131216E-8</v>
      </c>
      <c r="C189">
        <f t="shared" si="19"/>
        <v>1.0695187165775401E-8</v>
      </c>
      <c r="D189" s="5">
        <f t="shared" si="20"/>
        <v>13275314.655879673</v>
      </c>
      <c r="E189" s="5">
        <f t="shared" si="21"/>
        <v>1908238.76011123</v>
      </c>
      <c r="F189" s="15">
        <f t="shared" si="22"/>
        <v>109.06980427596919</v>
      </c>
      <c r="G189">
        <f t="shared" si="23"/>
        <v>136.63692249295207</v>
      </c>
      <c r="H189">
        <f t="shared" si="24"/>
        <v>-191.41030895957778</v>
      </c>
      <c r="I189" s="17">
        <f t="shared" si="25"/>
        <v>54.296417809343495</v>
      </c>
      <c r="J189" s="16">
        <f xml:space="preserve"> 'INB Plot'!$C$16*($H$2 - I189)</f>
        <v>28657265.045189235</v>
      </c>
      <c r="K189" s="16">
        <f xml:space="preserve"> 'INB Plot'!$C$17 + A189*'INB Plot'!$C$18</f>
        <v>4885000</v>
      </c>
      <c r="L189" s="16">
        <f t="shared" si="26"/>
        <v>23772265.045189235</v>
      </c>
    </row>
    <row r="190" spans="1:12" x14ac:dyDescent="0.3">
      <c r="A190">
        <f>'INB Plot'!$C$28 + (ROW() - 52)*'INB Plot'!$C$29</f>
        <v>1505</v>
      </c>
      <c r="B190">
        <f t="shared" si="18"/>
        <v>7.4333893661235454E-8</v>
      </c>
      <c r="C190">
        <f t="shared" si="19"/>
        <v>1.0624169986719788E-8</v>
      </c>
      <c r="D190" s="5">
        <f t="shared" si="20"/>
        <v>13262677.396452282</v>
      </c>
      <c r="E190" s="5">
        <f t="shared" si="21"/>
        <v>1895567.8520095618</v>
      </c>
      <c r="F190" s="15">
        <f t="shared" si="22"/>
        <v>108.44880558757887</v>
      </c>
      <c r="G190">
        <f t="shared" si="23"/>
        <v>137.25634089153323</v>
      </c>
      <c r="H190">
        <f t="shared" si="24"/>
        <v>-191.7143771119899</v>
      </c>
      <c r="I190" s="17">
        <f t="shared" si="25"/>
        <v>53.990769367122198</v>
      </c>
      <c r="J190" s="16">
        <f xml:space="preserve"> 'INB Plot'!$C$16*($H$2 - I190)</f>
        <v>28703112.311522432</v>
      </c>
      <c r="K190" s="16">
        <f xml:space="preserve"> 'INB Plot'!$C$17 + A190*'INB Plot'!$C$18</f>
        <v>4915000</v>
      </c>
      <c r="L190" s="16">
        <f t="shared" si="26"/>
        <v>23788112.311522432</v>
      </c>
    </row>
    <row r="191" spans="1:12" x14ac:dyDescent="0.3">
      <c r="A191">
        <f>'INB Plot'!$C$28 + (ROW() - 52)*'INB Plot'!$C$29</f>
        <v>1515</v>
      </c>
      <c r="B191">
        <f t="shared" si="18"/>
        <v>7.4264000105189801E-8</v>
      </c>
      <c r="C191">
        <f t="shared" si="19"/>
        <v>1.0554089709762533E-8</v>
      </c>
      <c r="D191" s="5">
        <f t="shared" si="20"/>
        <v>13250206.965532184</v>
      </c>
      <c r="E191" s="5">
        <f t="shared" si="21"/>
        <v>1883064.106283905</v>
      </c>
      <c r="F191" s="15">
        <f t="shared" si="22"/>
        <v>107.8348373929358</v>
      </c>
      <c r="G191">
        <f t="shared" si="23"/>
        <v>137.86874038474798</v>
      </c>
      <c r="H191">
        <f t="shared" si="24"/>
        <v>-192.01504750882947</v>
      </c>
      <c r="I191" s="15">
        <f t="shared" si="25"/>
        <v>53.688530268854322</v>
      </c>
      <c r="J191" s="5">
        <f xml:space="preserve"> 'INB Plot'!$C$16*($H$2 - I191)</f>
        <v>28748448.176262613</v>
      </c>
      <c r="K191" s="5">
        <f xml:space="preserve"> 'INB Plot'!$C$17 + A191*'INB Plot'!$C$18</f>
        <v>4945000</v>
      </c>
      <c r="L191" s="5">
        <f t="shared" si="26"/>
        <v>23803448.176262613</v>
      </c>
    </row>
    <row r="192" spans="1:12" x14ac:dyDescent="0.3">
      <c r="A192">
        <f>'INB Plot'!$C$28 + (ROW() - 52)*'INB Plot'!$C$29</f>
        <v>1525</v>
      </c>
      <c r="B192">
        <f t="shared" si="18"/>
        <v>7.419502318594475E-8</v>
      </c>
      <c r="C192">
        <f t="shared" si="19"/>
        <v>1.0484927916120577E-8</v>
      </c>
      <c r="D192" s="5">
        <f t="shared" si="20"/>
        <v>13237900.081247104</v>
      </c>
      <c r="E192" s="5">
        <f t="shared" si="21"/>
        <v>1870724.2366490171</v>
      </c>
      <c r="F192" s="15">
        <f t="shared" si="22"/>
        <v>107.22778099031233</v>
      </c>
      <c r="G192">
        <f t="shared" si="23"/>
        <v>138.47423960198284</v>
      </c>
      <c r="H192">
        <f t="shared" si="24"/>
        <v>-192.3123765628826</v>
      </c>
      <c r="I192" s="15">
        <f t="shared" si="25"/>
        <v>53.38964402941258</v>
      </c>
      <c r="J192" s="5">
        <f xml:space="preserve"> 'INB Plot'!$C$16*($H$2 - I192)</f>
        <v>28793281.112178873</v>
      </c>
      <c r="K192" s="5">
        <f xml:space="preserve"> 'INB Plot'!$C$17 + A192*'INB Plot'!$C$18</f>
        <v>4975000</v>
      </c>
      <c r="L192" s="5">
        <f t="shared" si="26"/>
        <v>23818281.112178873</v>
      </c>
    </row>
    <row r="193" spans="1:12" x14ac:dyDescent="0.3">
      <c r="A193">
        <f>'INB Plot'!$C$28 + (ROW() - 52)*'INB Plot'!$C$29</f>
        <v>1535</v>
      </c>
      <c r="B193">
        <f t="shared" si="18"/>
        <v>7.4126944988774549E-8</v>
      </c>
      <c r="C193">
        <f t="shared" si="19"/>
        <v>1.0416666666666667E-8</v>
      </c>
      <c r="D193" s="5">
        <f t="shared" si="20"/>
        <v>13225753.547245868</v>
      </c>
      <c r="E193" s="5">
        <f t="shared" si="21"/>
        <v>1858545.0424000002</v>
      </c>
      <c r="F193" s="15">
        <f t="shared" si="22"/>
        <v>106.6275203347649</v>
      </c>
      <c r="G193">
        <f t="shared" si="23"/>
        <v>139.07295451426262</v>
      </c>
      <c r="H193">
        <f t="shared" si="24"/>
        <v>-192.60641945067164</v>
      </c>
      <c r="I193" s="15">
        <f t="shared" si="25"/>
        <v>53.094055398355863</v>
      </c>
      <c r="J193" s="5">
        <f xml:space="preserve"> 'INB Plot'!$C$16*($H$2 - I193)</f>
        <v>28837619.406837381</v>
      </c>
      <c r="K193" s="5">
        <f xml:space="preserve"> 'INB Plot'!$C$17 + A193*'INB Plot'!$C$18</f>
        <v>5005000</v>
      </c>
      <c r="L193" s="5">
        <f t="shared" si="26"/>
        <v>23832619.406837381</v>
      </c>
    </row>
    <row r="194" spans="1:12" x14ac:dyDescent="0.3">
      <c r="A194">
        <f>'INB Plot'!$C$28 + (ROW() - 52)*'INB Plot'!$C$29</f>
        <v>1545</v>
      </c>
      <c r="B194">
        <f t="shared" si="18"/>
        <v>7.4059748062765117E-8</v>
      </c>
      <c r="C194">
        <f t="shared" si="19"/>
        <v>1.0349288486416559E-8</v>
      </c>
      <c r="D194" s="5">
        <f t="shared" si="20"/>
        <v>13213764.24993073</v>
      </c>
      <c r="E194" s="5">
        <f t="shared" si="21"/>
        <v>1846523.405644502</v>
      </c>
      <c r="F194" s="15">
        <f t="shared" si="22"/>
        <v>106.0339419642317</v>
      </c>
      <c r="G194">
        <f t="shared" si="23"/>
        <v>139.66499850829996</v>
      </c>
      <c r="H194">
        <f t="shared" si="24"/>
        <v>-192.89723014595302</v>
      </c>
      <c r="I194" s="15">
        <f t="shared" si="25"/>
        <v>52.801710326578643</v>
      </c>
      <c r="J194" s="5">
        <f xml:space="preserve"> 'INB Plot'!$C$16*($H$2 - I194)</f>
        <v>28881471.167603966</v>
      </c>
      <c r="K194" s="5">
        <f xml:space="preserve"> 'INB Plot'!$C$17 + A194*'INB Plot'!$C$18</f>
        <v>5035000</v>
      </c>
      <c r="L194" s="5">
        <f t="shared" si="26"/>
        <v>23846471.167603966</v>
      </c>
    </row>
    <row r="195" spans="1:12" x14ac:dyDescent="0.3">
      <c r="A195">
        <f>'INB Plot'!$C$28 + (ROW() - 52)*'INB Plot'!$C$29</f>
        <v>1555</v>
      </c>
      <c r="B195">
        <f t="shared" si="18"/>
        <v>7.3993415405900507E-8</v>
      </c>
      <c r="C195">
        <f t="shared" si="19"/>
        <v>1.0282776349614396E-8</v>
      </c>
      <c r="D195" s="5">
        <f t="shared" si="20"/>
        <v>13201929.155796496</v>
      </c>
      <c r="E195" s="5">
        <f t="shared" si="21"/>
        <v>1834656.2886416451</v>
      </c>
      <c r="F195" s="15">
        <f t="shared" si="22"/>
        <v>105.44693492808321</v>
      </c>
      <c r="G195">
        <f t="shared" si="23"/>
        <v>140.25048245808182</v>
      </c>
      <c r="H195">
        <f t="shared" si="24"/>
        <v>-193.18486145214081</v>
      </c>
      <c r="I195" s="15">
        <f t="shared" si="25"/>
        <v>52.512555934024221</v>
      </c>
      <c r="J195" s="5">
        <f xml:space="preserve"> 'INB Plot'!$C$16*($H$2 - I195)</f>
        <v>28924844.326487128</v>
      </c>
      <c r="K195" s="5">
        <f xml:space="preserve"> 'INB Plot'!$C$17 + A195*'INB Plot'!$C$18</f>
        <v>5065000</v>
      </c>
      <c r="L195" s="5">
        <f t="shared" si="26"/>
        <v>23859844.326487128</v>
      </c>
    </row>
    <row r="196" spans="1:12" x14ac:dyDescent="0.3">
      <c r="A196">
        <f>'INB Plot'!$C$28 + (ROW() - 52)*'INB Plot'!$C$29</f>
        <v>1565</v>
      </c>
      <c r="B196">
        <f t="shared" si="18"/>
        <v>7.3927930450721077E-8</v>
      </c>
      <c r="C196">
        <f t="shared" si="19"/>
        <v>1.0217113665389527E-8</v>
      </c>
      <c r="D196" s="5">
        <f t="shared" si="20"/>
        <v>13190245.308871647</v>
      </c>
      <c r="E196" s="5">
        <f t="shared" si="21"/>
        <v>1822940.7312429119</v>
      </c>
      <c r="F196" s="15">
        <f t="shared" si="22"/>
        <v>104.86639071803066</v>
      </c>
      <c r="G196">
        <f t="shared" si="23"/>
        <v>140.82951479409201</v>
      </c>
      <c r="H196">
        <f t="shared" si="24"/>
        <v>-193.46936503369267</v>
      </c>
      <c r="I196" s="15">
        <f t="shared" si="25"/>
        <v>52.226540478429996</v>
      </c>
      <c r="J196" s="5">
        <f xml:space="preserve"> 'INB Plot'!$C$16*($H$2 - I196)</f>
        <v>28967746.644826263</v>
      </c>
      <c r="K196" s="5">
        <f xml:space="preserve"> 'INB Plot'!$C$17 + A196*'INB Plot'!$C$18</f>
        <v>5095000</v>
      </c>
      <c r="L196" s="5">
        <f t="shared" si="26"/>
        <v>23872746.644826263</v>
      </c>
    </row>
    <row r="197" spans="1:12" x14ac:dyDescent="0.3">
      <c r="A197">
        <f>'INB Plot'!$C$28 + (ROW() - 52)*'INB Plot'!$C$29</f>
        <v>1575</v>
      </c>
      <c r="B197">
        <f t="shared" si="18"/>
        <v>7.3863277050528046E-8</v>
      </c>
      <c r="C197">
        <f t="shared" si="19"/>
        <v>1.015228426395939E-8</v>
      </c>
      <c r="D197" s="5">
        <f t="shared" si="20"/>
        <v>13178709.828256954</v>
      </c>
      <c r="E197" s="5">
        <f t="shared" si="21"/>
        <v>1811373.8484304568</v>
      </c>
      <c r="F197" s="15">
        <f t="shared" si="22"/>
        <v>104.29220320130271</v>
      </c>
      <c r="G197">
        <f t="shared" si="23"/>
        <v>141.40220157025556</v>
      </c>
      <c r="H197">
        <f t="shared" si="24"/>
        <v>-193.75079144649942</v>
      </c>
      <c r="I197" s="15">
        <f t="shared" si="25"/>
        <v>51.943613325058834</v>
      </c>
      <c r="J197" s="5">
        <f xml:space="preserve"> 'INB Plot'!$C$16*($H$2 - I197)</f>
        <v>29010185.717831936</v>
      </c>
      <c r="K197" s="5">
        <f xml:space="preserve"> 'INB Plot'!$C$17 + A197*'INB Plot'!$C$18</f>
        <v>5125000</v>
      </c>
      <c r="L197" s="5">
        <f t="shared" si="26"/>
        <v>23885185.717831936</v>
      </c>
    </row>
    <row r="198" spans="1:12" x14ac:dyDescent="0.3">
      <c r="A198">
        <f>'INB Plot'!$C$28 + (ROW() - 52)*'INB Plot'!$C$29</f>
        <v>1585</v>
      </c>
      <c r="B198">
        <f t="shared" si="18"/>
        <v>7.3799439466110322E-8</v>
      </c>
      <c r="C198">
        <f t="shared" si="19"/>
        <v>1.008827238335435E-8</v>
      </c>
      <c r="D198" s="5">
        <f t="shared" si="20"/>
        <v>13167319.905757271</v>
      </c>
      <c r="E198" s="5">
        <f t="shared" si="21"/>
        <v>1799952.8279485498</v>
      </c>
      <c r="F198" s="15">
        <f t="shared" si="22"/>
        <v>103.72426855600345</v>
      </c>
      <c r="G198">
        <f t="shared" si="23"/>
        <v>141.96864652869522</v>
      </c>
      <c r="H198">
        <f t="shared" si="24"/>
        <v>-194.02919016730732</v>
      </c>
      <c r="I198" s="15">
        <f t="shared" si="25"/>
        <v>51.663724917391335</v>
      </c>
      <c r="J198" s="5">
        <f xml:space="preserve"> 'INB Plot'!$C$16*($H$2 - I198)</f>
        <v>29052168.978982061</v>
      </c>
      <c r="K198" s="5">
        <f xml:space="preserve"> 'INB Plot'!$C$17 + A198*'INB Plot'!$C$18</f>
        <v>5155000</v>
      </c>
      <c r="L198" s="5">
        <f t="shared" si="26"/>
        <v>23897168.978982061</v>
      </c>
    </row>
    <row r="199" spans="1:12" x14ac:dyDescent="0.3">
      <c r="A199">
        <f>'INB Plot'!$C$28 + (ROW() - 52)*'INB Plot'!$C$29</f>
        <v>1595</v>
      </c>
      <c r="B199">
        <f t="shared" si="18"/>
        <v>7.3736402352970562E-8</v>
      </c>
      <c r="C199">
        <f t="shared" si="19"/>
        <v>1.0025062656641603E-8</v>
      </c>
      <c r="D199" s="5">
        <f t="shared" si="20"/>
        <v>13156072.803602412</v>
      </c>
      <c r="E199" s="5">
        <f t="shared" si="21"/>
        <v>1788674.9280240601</v>
      </c>
      <c r="F199" s="15">
        <f t="shared" si="22"/>
        <v>103.16248520856946</v>
      </c>
      <c r="G199">
        <f t="shared" si="23"/>
        <v>142.52895116238221</v>
      </c>
      <c r="H199">
        <f t="shared" si="24"/>
        <v>-194.30460962222173</v>
      </c>
      <c r="I199" s="15">
        <f t="shared" si="25"/>
        <v>51.386826748729959</v>
      </c>
      <c r="J199" s="5">
        <f xml:space="preserve"> 'INB Plot'!$C$16*($H$2 - I199)</f>
        <v>29093703.704281267</v>
      </c>
      <c r="K199" s="5">
        <f xml:space="preserve"> 'INB Plot'!$C$17 + A199*'INB Plot'!$C$18</f>
        <v>5185000</v>
      </c>
      <c r="L199" s="5">
        <f t="shared" si="26"/>
        <v>23908703.704281267</v>
      </c>
    </row>
    <row r="200" spans="1:12" x14ac:dyDescent="0.3">
      <c r="A200">
        <f>'INB Plot'!$C$28 + (ROW() - 52)*'INB Plot'!$C$29</f>
        <v>1605</v>
      </c>
      <c r="B200">
        <f t="shared" si="18"/>
        <v>7.3674150749028803E-8</v>
      </c>
      <c r="C200">
        <f t="shared" si="19"/>
        <v>9.9626400996264013E-9</v>
      </c>
      <c r="D200" s="5">
        <f t="shared" si="20"/>
        <v>13144965.852253223</v>
      </c>
      <c r="E200" s="5">
        <f t="shared" si="21"/>
        <v>1777537.4751721045</v>
      </c>
      <c r="F200" s="15">
        <f t="shared" si="22"/>
        <v>102.60675377324698</v>
      </c>
      <c r="G200">
        <f t="shared" si="23"/>
        <v>143.08321477575987</v>
      </c>
      <c r="H200">
        <f t="shared" si="24"/>
        <v>-194.57709721430911</v>
      </c>
      <c r="I200" s="15">
        <f t="shared" si="25"/>
        <v>51.112871334697729</v>
      </c>
      <c r="J200" s="5">
        <f xml:space="preserve"> 'INB Plot'!$C$16*($H$2 - I200)</f>
        <v>29134797.016386103</v>
      </c>
      <c r="K200" s="5">
        <f xml:space="preserve"> 'INB Plot'!$C$17 + A200*'INB Plot'!$C$18</f>
        <v>5215000</v>
      </c>
      <c r="L200" s="5">
        <f t="shared" si="26"/>
        <v>23919797.016386103</v>
      </c>
    </row>
    <row r="201" spans="1:12" x14ac:dyDescent="0.3">
      <c r="A201">
        <f>'INB Plot'!$C$28 + (ROW() - 52)*'INB Plot'!$C$29</f>
        <v>1615</v>
      </c>
      <c r="B201">
        <f t="shared" si="18"/>
        <v>7.3612670062782922E-8</v>
      </c>
      <c r="C201">
        <f t="shared" si="19"/>
        <v>9.9009900990099018E-9</v>
      </c>
      <c r="D201" s="5">
        <f t="shared" si="20"/>
        <v>13133996.448289162</v>
      </c>
      <c r="E201" s="5">
        <f t="shared" si="21"/>
        <v>1766537.8620831685</v>
      </c>
      <c r="F201" s="15">
        <f t="shared" si="22"/>
        <v>102.05697699351286</v>
      </c>
      <c r="G201">
        <f t="shared" si="23"/>
        <v>143.63153454341762</v>
      </c>
      <c r="H201">
        <f t="shared" si="24"/>
        <v>-194.84669935034384</v>
      </c>
      <c r="I201" s="15">
        <f t="shared" si="25"/>
        <v>50.841812186586651</v>
      </c>
      <c r="J201" s="5">
        <f xml:space="preserve"> 'INB Plot'!$C$16*($H$2 - I201)</f>
        <v>29175455.888602763</v>
      </c>
      <c r="K201" s="5">
        <f xml:space="preserve"> 'INB Plot'!$C$17 + A201*'INB Plot'!$C$18</f>
        <v>5245000</v>
      </c>
      <c r="L201" s="5">
        <f t="shared" si="26"/>
        <v>23930455.888602763</v>
      </c>
    </row>
    <row r="202" spans="1:12" x14ac:dyDescent="0.3">
      <c r="A202">
        <f>'INB Plot'!$C$28 + (ROW() - 52)*'INB Plot'!$C$29</f>
        <v>1625</v>
      </c>
      <c r="B202">
        <f t="shared" si="18"/>
        <v>7.3551946061906222E-8</v>
      </c>
      <c r="C202">
        <f t="shared" si="19"/>
        <v>9.8400984009840098E-9</v>
      </c>
      <c r="D202" s="5">
        <f t="shared" si="20"/>
        <v>13123162.05237389</v>
      </c>
      <c r="E202" s="5">
        <f t="shared" si="21"/>
        <v>1755673.5455881918</v>
      </c>
      <c r="F202" s="15">
        <f t="shared" si="22"/>
        <v>101.51305968536751</v>
      </c>
      <c r="G202">
        <f t="shared" si="23"/>
        <v>144.1740055668871</v>
      </c>
      <c r="H202">
        <f t="shared" si="24"/>
        <v>-195.11346146672417</v>
      </c>
      <c r="I202" s="15">
        <f t="shared" si="25"/>
        <v>50.573603785530452</v>
      </c>
      <c r="J202" s="5">
        <f xml:space="preserve"> 'INB Plot'!$C$16*($H$2 - I202)</f>
        <v>29215687.148761194</v>
      </c>
      <c r="K202" s="5">
        <f xml:space="preserve"> 'INB Plot'!$C$17 + A202*'INB Plot'!$C$18</f>
        <v>5275000</v>
      </c>
      <c r="L202" s="5">
        <f t="shared" si="26"/>
        <v>23940687.148761194</v>
      </c>
    </row>
    <row r="203" spans="1:12" x14ac:dyDescent="0.3">
      <c r="A203">
        <f>'INB Plot'!$C$28 + (ROW() - 52)*'INB Plot'!$C$29</f>
        <v>1635</v>
      </c>
      <c r="B203">
        <f t="shared" si="18"/>
        <v>7.3491964862263482E-8</v>
      </c>
      <c r="C203">
        <f t="shared" si="19"/>
        <v>9.7799511002444996E-9</v>
      </c>
      <c r="D203" s="5">
        <f t="shared" si="20"/>
        <v>13112460.1872955</v>
      </c>
      <c r="E203" s="5">
        <f t="shared" si="21"/>
        <v>1744942.0446982887</v>
      </c>
      <c r="F203" s="15">
        <f t="shared" si="22"/>
        <v>100.97490868243038</v>
      </c>
      <c r="G203">
        <f t="shared" si="23"/>
        <v>144.71072092963004</v>
      </c>
      <c r="H203">
        <f t="shared" si="24"/>
        <v>-195.3774280545847</v>
      </c>
      <c r="I203" s="15">
        <f t="shared" si="25"/>
        <v>50.308201557475741</v>
      </c>
      <c r="J203" s="5">
        <f xml:space="preserve"> 'INB Plot'!$C$16*($H$2 - I203)</f>
        <v>29255497.4829694</v>
      </c>
      <c r="K203" s="5">
        <f xml:space="preserve"> 'INB Plot'!$C$17 + A203*'INB Plot'!$C$18</f>
        <v>5305000</v>
      </c>
      <c r="L203" s="5">
        <f t="shared" si="26"/>
        <v>23950497.4829694</v>
      </c>
    </row>
    <row r="204" spans="1:12" x14ac:dyDescent="0.3">
      <c r="A204">
        <f>'INB Plot'!$C$28 + (ROW() - 52)*'INB Plot'!$C$29</f>
        <v>1645</v>
      </c>
      <c r="B204">
        <f t="shared" si="18"/>
        <v>7.343271291732765E-8</v>
      </c>
      <c r="C204">
        <f t="shared" si="19"/>
        <v>9.7205346294046168E-9</v>
      </c>
      <c r="D204" s="5">
        <f t="shared" si="20"/>
        <v>13101888.436078247</v>
      </c>
      <c r="E204" s="5">
        <f t="shared" si="21"/>
        <v>1734340.9387159173</v>
      </c>
      <c r="F204" s="15">
        <f t="shared" si="22"/>
        <v>100.44243278277079</v>
      </c>
      <c r="G204">
        <f t="shared" si="23"/>
        <v>145.24177175028603</v>
      </c>
      <c r="H204">
        <f t="shared" si="24"/>
        <v>-195.63864268414068</v>
      </c>
      <c r="I204" s="15">
        <f t="shared" si="25"/>
        <v>50.045561848916151</v>
      </c>
      <c r="J204" s="5">
        <f xml:space="preserve"> 'INB Plot'!$C$16*($H$2 - I204)</f>
        <v>29294893.439253338</v>
      </c>
      <c r="K204" s="5">
        <f xml:space="preserve"> 'INB Plot'!$C$17 + A204*'INB Plot'!$C$18</f>
        <v>5335000</v>
      </c>
      <c r="L204" s="5">
        <f t="shared" si="26"/>
        <v>23959893.439253338</v>
      </c>
    </row>
    <row r="205" spans="1:12" x14ac:dyDescent="0.3">
      <c r="A205">
        <f>'INB Plot'!$C$28 + (ROW() - 52)*'INB Plot'!$C$29</f>
        <v>1655</v>
      </c>
      <c r="B205">
        <f t="shared" si="18"/>
        <v>7.3374177007980161E-8</v>
      </c>
      <c r="C205">
        <f t="shared" si="19"/>
        <v>9.6618357487922705E-9</v>
      </c>
      <c r="D205" s="5">
        <f t="shared" si="20"/>
        <v>13091444.440162713</v>
      </c>
      <c r="E205" s="5">
        <f t="shared" si="21"/>
        <v>1723867.8654144928</v>
      </c>
      <c r="F205" s="15">
        <f t="shared" si="22"/>
        <v>99.915542697411681</v>
      </c>
      <c r="G205">
        <f t="shared" si="23"/>
        <v>145.76724723424218</v>
      </c>
      <c r="H205">
        <f t="shared" si="24"/>
        <v>-195.89714802828723</v>
      </c>
      <c r="I205" s="15">
        <f t="shared" si="25"/>
        <v>49.785641903366638</v>
      </c>
      <c r="J205" s="5">
        <f xml:space="preserve"> 'INB Plot'!$C$16*($H$2 - I205)</f>
        <v>29333881.431085765</v>
      </c>
      <c r="K205" s="5">
        <f xml:space="preserve"> 'INB Plot'!$C$17 + A205*'INB Plot'!$C$18</f>
        <v>5365000</v>
      </c>
      <c r="L205" s="5">
        <f t="shared" si="26"/>
        <v>23968881.431085765</v>
      </c>
    </row>
    <row r="206" spans="1:12" x14ac:dyDescent="0.3">
      <c r="A206">
        <f>'INB Plot'!$C$28 + (ROW() - 52)*'INB Plot'!$C$29</f>
        <v>1665</v>
      </c>
      <c r="B206">
        <f t="shared" si="18"/>
        <v>7.3316344232678889E-8</v>
      </c>
      <c r="C206">
        <f t="shared" si="19"/>
        <v>9.6038415366146455E-9</v>
      </c>
      <c r="D206" s="5">
        <f t="shared" si="20"/>
        <v>13081125.89765157</v>
      </c>
      <c r="E206" s="5">
        <f t="shared" si="21"/>
        <v>1713520.5192835534</v>
      </c>
      <c r="F206" s="15">
        <f t="shared" si="22"/>
        <v>99.394151000443856</v>
      </c>
      <c r="G206">
        <f t="shared" si="23"/>
        <v>146.28723472358786</v>
      </c>
      <c r="H206">
        <f t="shared" si="24"/>
        <v>-196.1529858854783</v>
      </c>
      <c r="I206" s="15">
        <f t="shared" si="25"/>
        <v>49.528399838553412</v>
      </c>
      <c r="J206" s="5">
        <f xml:space="preserve"> 'INB Plot'!$C$16*($H$2 - I206)</f>
        <v>29372467.740807749</v>
      </c>
      <c r="K206" s="5">
        <f xml:space="preserve"> 'INB Plot'!$C$17 + A206*'INB Plot'!$C$18</f>
        <v>5395000</v>
      </c>
      <c r="L206" s="5">
        <f t="shared" si="26"/>
        <v>23977467.740807749</v>
      </c>
    </row>
    <row r="207" spans="1:12" x14ac:dyDescent="0.3">
      <c r="A207">
        <f>'INB Plot'!$C$28 + (ROW() - 52)*'INB Plot'!$C$29</f>
        <v>1675</v>
      </c>
      <c r="B207">
        <f t="shared" si="18"/>
        <v>7.3259201997978238E-8</v>
      </c>
      <c r="C207">
        <f t="shared" si="19"/>
        <v>9.5465393794749406E-9</v>
      </c>
      <c r="D207" s="5">
        <f t="shared" si="20"/>
        <v>13070930.561618172</v>
      </c>
      <c r="E207" s="5">
        <f t="shared" si="21"/>
        <v>1703296.6498367542</v>
      </c>
      <c r="F207" s="15">
        <f t="shared" si="22"/>
        <v>98.87817208069356</v>
      </c>
      <c r="G207">
        <f t="shared" si="23"/>
        <v>146.80181974551181</v>
      </c>
      <c r="H207">
        <f t="shared" si="24"/>
        <v>-196.40619720191449</v>
      </c>
      <c r="I207" s="15">
        <f t="shared" si="25"/>
        <v>49.273794624290872</v>
      </c>
      <c r="J207" s="5">
        <f xml:space="preserve"> 'INB Plot'!$C$16*($H$2 - I207)</f>
        <v>29410658.522947129</v>
      </c>
      <c r="K207" s="5">
        <f xml:space="preserve"> 'INB Plot'!$C$17 + A207*'INB Plot'!$C$18</f>
        <v>5425000</v>
      </c>
      <c r="L207" s="5">
        <f t="shared" si="26"/>
        <v>23985658.522947129</v>
      </c>
    </row>
    <row r="208" spans="1:12" x14ac:dyDescent="0.3">
      <c r="A208">
        <f>'INB Plot'!$C$28 + (ROW() - 52)*'INB Plot'!$C$29</f>
        <v>1685</v>
      </c>
      <c r="B208">
        <f t="shared" si="18"/>
        <v>7.3202738009386779E-8</v>
      </c>
      <c r="C208">
        <f t="shared" si="19"/>
        <v>9.4899169632265718E-9</v>
      </c>
      <c r="D208" s="5">
        <f t="shared" si="20"/>
        <v>13060856.238475377</v>
      </c>
      <c r="E208" s="5">
        <f t="shared" si="21"/>
        <v>1693194.0599800711</v>
      </c>
      <c r="F208" s="15">
        <f t="shared" si="22"/>
        <v>98.367522094886013</v>
      </c>
      <c r="G208">
        <f t="shared" si="23"/>
        <v>147.31108605919883</v>
      </c>
      <c r="H208">
        <f t="shared" si="24"/>
        <v>-196.65682209306323</v>
      </c>
      <c r="I208" s="15">
        <f t="shared" si="25"/>
        <v>49.021786061021601</v>
      </c>
      <c r="J208" s="5">
        <f xml:space="preserve"> 'INB Plot'!$C$16*($H$2 - I208)</f>
        <v>29448459.80743752</v>
      </c>
      <c r="K208" s="5">
        <f xml:space="preserve"> 'INB Plot'!$C$17 + A208*'INB Plot'!$C$18</f>
        <v>5455000</v>
      </c>
      <c r="L208" s="5">
        <f t="shared" si="26"/>
        <v>23993459.80743752</v>
      </c>
    </row>
    <row r="209" spans="1:12" x14ac:dyDescent="0.3">
      <c r="A209">
        <f>'INB Plot'!$C$28 + (ROW() - 52)*'INB Plot'!$C$29</f>
        <v>1695</v>
      </c>
      <c r="B209">
        <f t="shared" si="18"/>
        <v>7.3146940262548629E-8</v>
      </c>
      <c r="C209">
        <f t="shared" si="19"/>
        <v>9.4339622641509434E-9</v>
      </c>
      <c r="D209" s="5">
        <f t="shared" si="20"/>
        <v>13050900.786402116</v>
      </c>
      <c r="E209" s="5">
        <f t="shared" si="21"/>
        <v>1683210.6044377359</v>
      </c>
      <c r="F209" s="15">
        <f t="shared" si="22"/>
        <v>97.862118922252435</v>
      </c>
      <c r="G209">
        <f t="shared" si="23"/>
        <v>147.81511570127964</v>
      </c>
      <c r="H209">
        <f t="shared" si="24"/>
        <v>-196.90489986452951</v>
      </c>
      <c r="I209" s="15">
        <f t="shared" si="25"/>
        <v>48.772334759002547</v>
      </c>
      <c r="J209" s="5">
        <f xml:space="preserve"> 'INB Plot'!$C$16*($H$2 - I209)</f>
        <v>29485877.502740379</v>
      </c>
      <c r="K209" s="5">
        <f xml:space="preserve"> 'INB Plot'!$C$17 + A209*'INB Plot'!$C$18</f>
        <v>5485000</v>
      </c>
      <c r="L209" s="5">
        <f t="shared" si="26"/>
        <v>24000877.502740379</v>
      </c>
    </row>
    <row r="210" spans="1:12" x14ac:dyDescent="0.3">
      <c r="A210">
        <f>'INB Plot'!$C$28 + (ROW() - 52)*'INB Plot'!$C$29</f>
        <v>1705</v>
      </c>
      <c r="B210">
        <f t="shared" si="18"/>
        <v>7.3091797034734963E-8</v>
      </c>
      <c r="C210">
        <f t="shared" si="19"/>
        <v>9.3786635404454868E-9</v>
      </c>
      <c r="D210" s="5">
        <f t="shared" si="20"/>
        <v>13041062.113825314</v>
      </c>
      <c r="E210" s="5">
        <f t="shared" si="21"/>
        <v>1673344.1882335288</v>
      </c>
      <c r="F210" s="15">
        <f t="shared" si="22"/>
        <v>97.361882120527824</v>
      </c>
      <c r="G210">
        <f t="shared" si="23"/>
        <v>148.31398902988656</v>
      </c>
      <c r="H210">
        <f t="shared" si="24"/>
        <v>-197.15046903230871</v>
      </c>
      <c r="I210" s="15">
        <f t="shared" si="25"/>
        <v>48.52540211810566</v>
      </c>
      <c r="J210" s="5">
        <f xml:space="preserve"> 'INB Plot'!$C$16*($H$2 - I210)</f>
        <v>29522917.398874912</v>
      </c>
      <c r="K210" s="5">
        <f xml:space="preserve"> 'INB Plot'!$C$17 + A210*'INB Plot'!$C$18</f>
        <v>5515000</v>
      </c>
      <c r="L210" s="5">
        <f t="shared" si="26"/>
        <v>24007917.398874912</v>
      </c>
    </row>
    <row r="211" spans="1:12" x14ac:dyDescent="0.3">
      <c r="A211">
        <f>'INB Plot'!$C$28 + (ROW() - 52)*'INB Plot'!$C$29</f>
        <v>1715</v>
      </c>
      <c r="B211">
        <f t="shared" si="18"/>
        <v>7.3037296876633409E-8</v>
      </c>
      <c r="C211">
        <f t="shared" si="19"/>
        <v>9.3240093240093236E-9</v>
      </c>
      <c r="D211" s="5">
        <f t="shared" si="20"/>
        <v>13031338.177954948</v>
      </c>
      <c r="E211" s="5">
        <f t="shared" si="21"/>
        <v>1663592.7652251748</v>
      </c>
      <c r="F211" s="15">
        <f t="shared" si="22"/>
        <v>96.866732883290766</v>
      </c>
      <c r="G211">
        <f t="shared" si="23"/>
        <v>148.80778476736259</v>
      </c>
      <c r="H211">
        <f t="shared" si="24"/>
        <v>-197.39356734243216</v>
      </c>
      <c r="I211" s="15">
        <f t="shared" si="25"/>
        <v>48.280950308221179</v>
      </c>
      <c r="J211" s="5">
        <f xml:space="preserve"> 'INB Plot'!$C$16*($H$2 - I211)</f>
        <v>29559585.170357585</v>
      </c>
      <c r="K211" s="5">
        <f xml:space="preserve"> 'INB Plot'!$C$17 + A211*'INB Plot'!$C$18</f>
        <v>5545000</v>
      </c>
      <c r="L211" s="5">
        <f t="shared" si="26"/>
        <v>24014585.170357585</v>
      </c>
    </row>
    <row r="212" spans="1:12" x14ac:dyDescent="0.3">
      <c r="A212">
        <f>'INB Plot'!$C$28 + (ROW() - 52)*'INB Plot'!$C$29</f>
        <v>1725</v>
      </c>
      <c r="B212">
        <f t="shared" si="18"/>
        <v>7.2983428604422889E-8</v>
      </c>
      <c r="C212">
        <f t="shared" si="19"/>
        <v>9.2699884125144842E-9</v>
      </c>
      <c r="D212" s="5">
        <f t="shared" si="20"/>
        <v>13021726.983370032</v>
      </c>
      <c r="E212" s="5">
        <f t="shared" si="21"/>
        <v>1653954.3366896871</v>
      </c>
      <c r="F212" s="15">
        <f t="shared" si="22"/>
        <v>96.376593998597457</v>
      </c>
      <c r="G212">
        <f t="shared" si="23"/>
        <v>149.29658004167447</v>
      </c>
      <c r="H212">
        <f t="shared" si="24"/>
        <v>-197.63423179003615</v>
      </c>
      <c r="I212" s="15">
        <f t="shared" si="25"/>
        <v>48.038942250235777</v>
      </c>
      <c r="J212" s="5">
        <f xml:space="preserve"> 'INB Plot'!$C$16*($H$2 - I212)</f>
        <v>29595886.379055396</v>
      </c>
      <c r="K212" s="5">
        <f xml:space="preserve"> 'INB Plot'!$C$17 + A212*'INB Plot'!$C$18</f>
        <v>5575000</v>
      </c>
      <c r="L212" s="5">
        <f t="shared" si="26"/>
        <v>24020886.379055396</v>
      </c>
    </row>
    <row r="213" spans="1:12" x14ac:dyDescent="0.3">
      <c r="A213">
        <f>'INB Plot'!$C$28 + (ROW() - 52)*'INB Plot'!$C$29</f>
        <v>1735</v>
      </c>
      <c r="B213">
        <f t="shared" si="18"/>
        <v>7.2930181292122579E-8</v>
      </c>
      <c r="C213">
        <f t="shared" si="19"/>
        <v>9.2165898617511526E-9</v>
      </c>
      <c r="D213" s="5">
        <f t="shared" si="20"/>
        <v>13012226.580653533</v>
      </c>
      <c r="E213" s="5">
        <f t="shared" si="21"/>
        <v>1644426.9499576038</v>
      </c>
      <c r="F213" s="15">
        <f t="shared" si="22"/>
        <v>95.891389808864417</v>
      </c>
      <c r="G213">
        <f t="shared" si="23"/>
        <v>149.78045042657254</v>
      </c>
      <c r="H213">
        <f t="shared" si="24"/>
        <v>-197.87249863786872</v>
      </c>
      <c r="I213" s="15">
        <f t="shared" si="25"/>
        <v>47.79934159756823</v>
      </c>
      <c r="J213" s="5">
        <f xml:space="preserve"> 'INB Plot'!$C$16*($H$2 - I213)</f>
        <v>29631826.476955526</v>
      </c>
      <c r="K213" s="5">
        <f xml:space="preserve"> 'INB Plot'!$C$17 + A213*'INB Plot'!$C$18</f>
        <v>5605000</v>
      </c>
      <c r="L213" s="5">
        <f t="shared" si="26"/>
        <v>24026826.476955526</v>
      </c>
    </row>
    <row r="214" spans="1:12" x14ac:dyDescent="0.3">
      <c r="A214">
        <f>'INB Plot'!$C$28 + (ROW() - 52)*'INB Plot'!$C$29</f>
        <v>1745</v>
      </c>
      <c r="B214">
        <f t="shared" si="18"/>
        <v>7.2877544264203936E-8</v>
      </c>
      <c r="C214">
        <f t="shared" si="19"/>
        <v>9.1638029782359685E-9</v>
      </c>
      <c r="D214" s="5">
        <f t="shared" si="20"/>
        <v>13002835.065074187</v>
      </c>
      <c r="E214" s="5">
        <f t="shared" si="21"/>
        <v>1635008.6970941583</v>
      </c>
      <c r="F214" s="15">
        <f t="shared" si="22"/>
        <v>95.411046171956215</v>
      </c>
      <c r="G214">
        <f t="shared" si="23"/>
        <v>150.25946998054417</v>
      </c>
      <c r="H214">
        <f t="shared" si="24"/>
        <v>-198.10840343425343</v>
      </c>
      <c r="I214" s="15">
        <f t="shared" si="25"/>
        <v>47.562112718246965</v>
      </c>
      <c r="J214" s="5">
        <f xml:space="preserve"> 'INB Plot'!$C$16*($H$2 - I214)</f>
        <v>29667410.808853716</v>
      </c>
      <c r="K214" s="5">
        <f xml:space="preserve"> 'INB Plot'!$C$17 + A214*'INB Plot'!$C$18</f>
        <v>5635000</v>
      </c>
      <c r="L214" s="5">
        <f t="shared" si="26"/>
        <v>24032410.808853716</v>
      </c>
    </row>
    <row r="215" spans="1:12" x14ac:dyDescent="0.3">
      <c r="A215">
        <f>'INB Plot'!$C$28 + (ROW() - 52)*'INB Plot'!$C$29</f>
        <v>1755</v>
      </c>
      <c r="B215">
        <f t="shared" si="18"/>
        <v>7.2825507088455298E-8</v>
      </c>
      <c r="C215">
        <f t="shared" si="19"/>
        <v>9.1116173120728925E-9</v>
      </c>
      <c r="D215" s="5">
        <f t="shared" si="20"/>
        <v>12993550.575313406</v>
      </c>
      <c r="E215" s="5">
        <f t="shared" si="21"/>
        <v>1625697.7136255126</v>
      </c>
      <c r="F215" s="15">
        <f t="shared" si="22"/>
        <v>94.935490423436107</v>
      </c>
      <c r="G215">
        <f t="shared" si="23"/>
        <v>150.7337112846011</v>
      </c>
      <c r="H215">
        <f t="shared" si="24"/>
        <v>-198.34198103052711</v>
      </c>
      <c r="I215" s="15">
        <f t="shared" si="25"/>
        <v>47.327220677510098</v>
      </c>
      <c r="J215" s="5">
        <f xml:space="preserve"> 'INB Plot'!$C$16*($H$2 - I215)</f>
        <v>29702644.614964247</v>
      </c>
      <c r="K215" s="5">
        <f xml:space="preserve"> 'INB Plot'!$C$17 + A215*'INB Plot'!$C$18</f>
        <v>5665000</v>
      </c>
      <c r="L215" s="5">
        <f t="shared" si="26"/>
        <v>24037644.614964247</v>
      </c>
    </row>
    <row r="216" spans="1:12" x14ac:dyDescent="0.3">
      <c r="A216">
        <f>'INB Plot'!$C$28 + (ROW() - 52)*'INB Plot'!$C$29</f>
        <v>1765</v>
      </c>
      <c r="B216">
        <f t="shared" si="18"/>
        <v>7.2774059569089081E-8</v>
      </c>
      <c r="C216">
        <f t="shared" si="19"/>
        <v>9.060022650056625E-9</v>
      </c>
      <c r="D216" s="5">
        <f t="shared" si="20"/>
        <v>12984371.292235468</v>
      </c>
      <c r="E216" s="5">
        <f t="shared" si="21"/>
        <v>1616492.1773082672</v>
      </c>
      <c r="F216" s="15">
        <f t="shared" si="22"/>
        <v>94.464651339939351</v>
      </c>
      <c r="G216">
        <f t="shared" si="23"/>
        <v>151.20324547894018</v>
      </c>
      <c r="H216">
        <f t="shared" si="24"/>
        <v>-198.5732655979777</v>
      </c>
      <c r="I216" s="15">
        <f t="shared" si="25"/>
        <v>47.094631220901817</v>
      </c>
      <c r="J216" s="5">
        <f xml:space="preserve"> 'INB Plot'!$C$16*($H$2 - I216)</f>
        <v>29737533.033455487</v>
      </c>
      <c r="K216" s="5">
        <f xml:space="preserve"> 'INB Plot'!$C$17 + A216*'INB Plot'!$C$18</f>
        <v>5695000</v>
      </c>
      <c r="L216" s="5">
        <f t="shared" si="26"/>
        <v>24042533.033455487</v>
      </c>
    </row>
    <row r="217" spans="1:12" x14ac:dyDescent="0.3">
      <c r="A217">
        <f>'INB Plot'!$C$28 + (ROW() - 52)*'INB Plot'!$C$29</f>
        <v>1775</v>
      </c>
      <c r="B217">
        <f t="shared" si="18"/>
        <v>7.2723191740081922E-8</v>
      </c>
      <c r="C217">
        <f t="shared" si="19"/>
        <v>9.0090090090090087E-9</v>
      </c>
      <c r="D217" s="5">
        <f t="shared" si="20"/>
        <v>12975295.437699253</v>
      </c>
      <c r="E217" s="5">
        <f t="shared" si="21"/>
        <v>1607390.3069405404</v>
      </c>
      <c r="F217" s="15">
        <f t="shared" si="22"/>
        <v>93.998459103630367</v>
      </c>
      <c r="G217">
        <f t="shared" si="23"/>
        <v>151.66814229852048</v>
      </c>
      <c r="H217">
        <f t="shared" si="24"/>
        <v>-198.80229064428744</v>
      </c>
      <c r="I217" s="15">
        <f t="shared" si="25"/>
        <v>46.864310757863393</v>
      </c>
      <c r="J217" s="5">
        <f xml:space="preserve"> 'INB Plot'!$C$16*($H$2 - I217)</f>
        <v>29772081.102911253</v>
      </c>
      <c r="K217" s="5">
        <f xml:space="preserve"> 'INB Plot'!$C$17 + A217*'INB Plot'!$C$18</f>
        <v>5725000</v>
      </c>
      <c r="L217" s="5">
        <f t="shared" si="26"/>
        <v>24047081.102911253</v>
      </c>
    </row>
    <row r="218" spans="1:12" x14ac:dyDescent="0.3">
      <c r="A218">
        <f>'INB Plot'!$C$28 + (ROW() - 52)*'INB Plot'!$C$29</f>
        <v>1785</v>
      </c>
      <c r="B218">
        <f t="shared" si="18"/>
        <v>7.2672893858738718E-8</v>
      </c>
      <c r="C218">
        <f t="shared" si="19"/>
        <v>8.9585666293393057E-9</v>
      </c>
      <c r="D218" s="5">
        <f t="shared" si="20"/>
        <v>12966321.273409944</v>
      </c>
      <c r="E218" s="5">
        <f t="shared" si="21"/>
        <v>1598390.36121299</v>
      </c>
      <c r="F218" s="15">
        <f t="shared" si="22"/>
        <v>93.53684526770644</v>
      </c>
      <c r="G218">
        <f t="shared" si="23"/>
        <v>152.12847010758878</v>
      </c>
      <c r="H218">
        <f t="shared" si="24"/>
        <v>-199.02908902950418</v>
      </c>
      <c r="I218" s="15">
        <f t="shared" si="25"/>
        <v>46.636226345791044</v>
      </c>
      <c r="J218" s="5">
        <f xml:space="preserve"> 'INB Plot'!$C$16*($H$2 - I218)</f>
        <v>29806293.764722105</v>
      </c>
      <c r="K218" s="5">
        <f xml:space="preserve"> 'INB Plot'!$C$17 + A218*'INB Plot'!$C$18</f>
        <v>5755000</v>
      </c>
      <c r="L218" s="5">
        <f t="shared" si="26"/>
        <v>24051293.764722105</v>
      </c>
    </row>
    <row r="219" spans="1:12" x14ac:dyDescent="0.3">
      <c r="A219">
        <f>'INB Plot'!$C$28 + (ROW() - 52)*'INB Plot'!$C$29</f>
        <v>1795</v>
      </c>
      <c r="B219">
        <f t="shared" si="18"/>
        <v>7.2623156399471747E-8</v>
      </c>
      <c r="C219">
        <f t="shared" si="19"/>
        <v>8.9086859688195986E-9</v>
      </c>
      <c r="D219" s="5">
        <f t="shared" si="20"/>
        <v>12957447.099809093</v>
      </c>
      <c r="E219" s="5">
        <f t="shared" si="21"/>
        <v>1589490.6375982182</v>
      </c>
      <c r="F219" s="15">
        <f t="shared" si="22"/>
        <v>93.079742722912428</v>
      </c>
      <c r="G219">
        <f t="shared" si="23"/>
        <v>152.58429593319443</v>
      </c>
      <c r="H219">
        <f t="shared" si="24"/>
        <v>-199.25369298155783</v>
      </c>
      <c r="I219" s="15">
        <f t="shared" si="25"/>
        <v>46.410345674549035</v>
      </c>
      <c r="J219" s="5">
        <f xml:space="preserve"> 'INB Plot'!$C$16*($H$2 - I219)</f>
        <v>29840175.865408406</v>
      </c>
      <c r="K219" s="5">
        <f xml:space="preserve"> 'INB Plot'!$C$17 + A219*'INB Plot'!$C$18</f>
        <v>5785000</v>
      </c>
      <c r="L219" s="5">
        <f t="shared" si="26"/>
        <v>24055175.865408406</v>
      </c>
    </row>
    <row r="220" spans="1:12" x14ac:dyDescent="0.3">
      <c r="A220">
        <f>'INB Plot'!$C$28 + (ROW() - 52)*'INB Plot'!$C$29</f>
        <v>1805</v>
      </c>
      <c r="B220">
        <f t="shared" si="18"/>
        <v>7.2573970047786696E-8</v>
      </c>
      <c r="C220">
        <f t="shared" si="19"/>
        <v>8.8593576965669986E-9</v>
      </c>
      <c r="D220" s="5">
        <f t="shared" si="20"/>
        <v>12948671.255001605</v>
      </c>
      <c r="E220" s="5">
        <f t="shared" si="21"/>
        <v>1580689.4712770763</v>
      </c>
      <c r="F220" s="15">
        <f t="shared" si="22"/>
        <v>92.627085665031856</v>
      </c>
      <c r="G220">
        <f t="shared" si="23"/>
        <v>153.03568549772365</v>
      </c>
      <c r="H220">
        <f t="shared" si="24"/>
        <v>-199.47613411133318</v>
      </c>
      <c r="I220" s="15">
        <f t="shared" si="25"/>
        <v>46.186637051422338</v>
      </c>
      <c r="J220" s="5">
        <f xml:space="preserve"> 'INB Plot'!$C$16*($H$2 - I220)</f>
        <v>29873732.15887741</v>
      </c>
      <c r="K220" s="5">
        <f xml:space="preserve"> 'INB Plot'!$C$17 + A220*'INB Plot'!$C$18</f>
        <v>5815000</v>
      </c>
      <c r="L220" s="5">
        <f t="shared" si="26"/>
        <v>24058732.15887741</v>
      </c>
    </row>
    <row r="221" spans="1:12" x14ac:dyDescent="0.3">
      <c r="A221">
        <f>'INB Plot'!$C$28 + (ROW() - 52)*'INB Plot'!$C$29</f>
        <v>1815</v>
      </c>
      <c r="B221">
        <f t="shared" si="18"/>
        <v>7.2525325694467315E-8</v>
      </c>
      <c r="C221">
        <f t="shared" si="19"/>
        <v>8.81057268722467E-9</v>
      </c>
      <c r="D221" s="5">
        <f t="shared" si="20"/>
        <v>12939992.113718167</v>
      </c>
      <c r="E221" s="5">
        <f t="shared" si="21"/>
        <v>1571985.2341004405</v>
      </c>
      <c r="F221" s="15">
        <f t="shared" si="22"/>
        <v>92.178809563321494</v>
      </c>
      <c r="G221">
        <f t="shared" si="23"/>
        <v>153.48270325048975</v>
      </c>
      <c r="H221">
        <f t="shared" si="24"/>
        <v>-199.69644342731357</v>
      </c>
      <c r="I221" s="15">
        <f t="shared" si="25"/>
        <v>45.965069386497674</v>
      </c>
      <c r="J221" s="5">
        <f xml:space="preserve"> 'INB Plot'!$C$16*($H$2 - I221)</f>
        <v>29906967.308616109</v>
      </c>
      <c r="K221" s="5">
        <f xml:space="preserve"> 'INB Plot'!$C$17 + A221*'INB Plot'!$C$18</f>
        <v>5845000</v>
      </c>
      <c r="L221" s="5">
        <f t="shared" si="26"/>
        <v>24061967.308616109</v>
      </c>
    </row>
    <row r="222" spans="1:12" x14ac:dyDescent="0.3">
      <c r="A222">
        <f>'INB Plot'!$C$28 + (ROW() - 52)*'INB Plot'!$C$29</f>
        <v>1825</v>
      </c>
      <c r="B222">
        <f t="shared" si="18"/>
        <v>7.2477214429951426E-8</v>
      </c>
      <c r="C222">
        <f t="shared" si="19"/>
        <v>8.7623220153340635E-9</v>
      </c>
      <c r="D222" s="5">
        <f t="shared" si="20"/>
        <v>12931408.086311804</v>
      </c>
      <c r="E222" s="5">
        <f t="shared" si="21"/>
        <v>1563376.333585104</v>
      </c>
      <c r="F222" s="15">
        <f t="shared" si="22"/>
        <v>91.734851129857532</v>
      </c>
      <c r="G222">
        <f t="shared" si="23"/>
        <v>153.92541239841</v>
      </c>
      <c r="H222">
        <f t="shared" si="24"/>
        <v>-199.91465134981547</v>
      </c>
      <c r="I222" s="15">
        <f t="shared" si="25"/>
        <v>45.745612178452063</v>
      </c>
      <c r="J222" s="5">
        <f xml:space="preserve"> 'INB Plot'!$C$16*($H$2 - I222)</f>
        <v>29939885.889822952</v>
      </c>
      <c r="K222" s="5">
        <f xml:space="preserve"> 'INB Plot'!$C$17 + A222*'INB Plot'!$C$18</f>
        <v>5875000</v>
      </c>
      <c r="L222" s="5">
        <f t="shared" si="26"/>
        <v>24064885.889822952</v>
      </c>
    </row>
    <row r="223" spans="1:12" x14ac:dyDescent="0.3">
      <c r="A223">
        <f>'INB Plot'!$C$28 + (ROW() - 52)*'INB Plot'!$C$29</f>
        <v>1835</v>
      </c>
      <c r="B223">
        <f t="shared" si="18"/>
        <v>7.2429627538890756E-8</v>
      </c>
      <c r="C223">
        <f t="shared" si="19"/>
        <v>8.7145969498910673E-9</v>
      </c>
      <c r="D223" s="5">
        <f t="shared" si="20"/>
        <v>12922917.617787257</v>
      </c>
      <c r="E223" s="5">
        <f t="shared" si="21"/>
        <v>1554861.2119424837</v>
      </c>
      <c r="F223" s="15">
        <f t="shared" si="22"/>
        <v>91.29514828976275</v>
      </c>
      <c r="G223">
        <f t="shared" si="23"/>
        <v>154.36387493579866</v>
      </c>
      <c r="H223">
        <f t="shared" si="24"/>
        <v>-200.13078772481816</v>
      </c>
      <c r="I223" s="15">
        <f t="shared" si="25"/>
        <v>45.52823550074325</v>
      </c>
      <c r="J223" s="5">
        <f xml:space="preserve"> 'INB Plot'!$C$16*($H$2 - I223)</f>
        <v>29972492.391479272</v>
      </c>
      <c r="K223" s="5">
        <f xml:space="preserve"> 'INB Plot'!$C$17 + A223*'INB Plot'!$C$18</f>
        <v>5905000</v>
      </c>
      <c r="L223" s="5">
        <f t="shared" si="26"/>
        <v>24067492.391479272</v>
      </c>
    </row>
    <row r="224" spans="1:12" x14ac:dyDescent="0.3">
      <c r="A224">
        <f>'INB Plot'!$C$28 + (ROW() - 52)*'INB Plot'!$C$29</f>
        <v>1845</v>
      </c>
      <c r="B224">
        <f t="shared" si="18"/>
        <v>7.2382556494887653E-8</v>
      </c>
      <c r="C224">
        <f t="shared" si="19"/>
        <v>8.6673889490790898E-9</v>
      </c>
      <c r="D224" s="5">
        <f t="shared" si="20"/>
        <v>12914519.186861891</v>
      </c>
      <c r="E224" s="5">
        <f t="shared" si="21"/>
        <v>1546438.3451388949</v>
      </c>
      <c r="F224" s="15">
        <f t="shared" si="22"/>
        <v>90.859640152285564</v>
      </c>
      <c r="G224">
        <f t="shared" si="23"/>
        <v>154.79815167330764</v>
      </c>
      <c r="H224">
        <f t="shared" si="24"/>
        <v>-200.34488183741036</v>
      </c>
      <c r="I224" s="15">
        <f t="shared" si="25"/>
        <v>45.312909988182867</v>
      </c>
      <c r="J224" s="5">
        <f xml:space="preserve"> 'INB Plot'!$C$16*($H$2 - I224)</f>
        <v>30004791.21836333</v>
      </c>
      <c r="K224" s="5">
        <f xml:space="preserve"> 'INB Plot'!$C$17 + A224*'INB Plot'!$C$18</f>
        <v>5935000</v>
      </c>
      <c r="L224" s="5">
        <f t="shared" si="26"/>
        <v>24069791.21836333</v>
      </c>
    </row>
    <row r="225" spans="1:12" x14ac:dyDescent="0.3">
      <c r="A225">
        <f>'INB Plot'!$C$28 + (ROW() - 52)*'INB Plot'!$C$29</f>
        <v>1855</v>
      </c>
      <c r="B225">
        <f t="shared" si="18"/>
        <v>7.2335992955402108E-8</v>
      </c>
      <c r="C225">
        <f t="shared" si="19"/>
        <v>8.6206896551724144E-9</v>
      </c>
      <c r="D225" s="5">
        <f t="shared" si="20"/>
        <v>12906211.305057015</v>
      </c>
      <c r="E225" s="5">
        <f t="shared" si="21"/>
        <v>1538106.241986207</v>
      </c>
      <c r="F225" s="15">
        <f t="shared" si="22"/>
        <v>90.42826698270234</v>
      </c>
      <c r="G225">
        <f t="shared" si="23"/>
        <v>155.22830226604231</v>
      </c>
      <c r="H225">
        <f t="shared" si="24"/>
        <v>-200.55696242485971</v>
      </c>
      <c r="I225" s="15">
        <f t="shared" si="25"/>
        <v>45.099606823884926</v>
      </c>
      <c r="J225" s="5">
        <f xml:space="preserve"> 'INB Plot'!$C$16*($H$2 - I225)</f>
        <v>30036786.693008024</v>
      </c>
      <c r="K225" s="5">
        <f xml:space="preserve"> 'INB Plot'!$C$17 + A225*'INB Plot'!$C$18</f>
        <v>5965000</v>
      </c>
      <c r="L225" s="5">
        <f t="shared" si="26"/>
        <v>24071786.693008024</v>
      </c>
    </row>
    <row r="226" spans="1:12" x14ac:dyDescent="0.3">
      <c r="A226">
        <f>'INB Plot'!$C$28 + (ROW() - 52)*'INB Plot'!$C$29</f>
        <v>1865</v>
      </c>
      <c r="B226">
        <f t="shared" si="18"/>
        <v>7.2289928756822573E-8</v>
      </c>
      <c r="C226">
        <f t="shared" si="19"/>
        <v>8.5744908896034304E-9</v>
      </c>
      <c r="D226" s="5">
        <f t="shared" si="20"/>
        <v>12897992.515818411</v>
      </c>
      <c r="E226" s="5">
        <f t="shared" si="21"/>
        <v>1529863.4432617365</v>
      </c>
      <c r="F226" s="15">
        <f t="shared" si="22"/>
        <v>90.000970175015794</v>
      </c>
      <c r="G226">
        <f t="shared" si="23"/>
        <v>155.6543852408787</v>
      </c>
      <c r="H226">
        <f t="shared" si="24"/>
        <v>-200.76705768932095</v>
      </c>
      <c r="I226" s="15">
        <f t="shared" si="25"/>
        <v>44.888297726573541</v>
      </c>
      <c r="J226" s="5">
        <f xml:space="preserve"> 'INB Plot'!$C$16*($H$2 - I226)</f>
        <v>30068483.05760473</v>
      </c>
      <c r="K226" s="5">
        <f xml:space="preserve"> 'INB Plot'!$C$17 + A226*'INB Plot'!$C$18</f>
        <v>5995000</v>
      </c>
      <c r="L226" s="5">
        <f t="shared" si="26"/>
        <v>24073483.05760473</v>
      </c>
    </row>
    <row r="227" spans="1:12" x14ac:dyDescent="0.3">
      <c r="A227">
        <f>'INB Plot'!$C$28 + (ROW() - 52)*'INB Plot'!$C$29</f>
        <v>1875</v>
      </c>
      <c r="B227">
        <f t="shared" si="18"/>
        <v>7.2244355909694551E-8</v>
      </c>
      <c r="C227">
        <f t="shared" si="19"/>
        <v>8.5287846481876339E-9</v>
      </c>
      <c r="D227" s="5">
        <f t="shared" si="20"/>
        <v>12889861.393665019</v>
      </c>
      <c r="E227" s="5">
        <f t="shared" si="21"/>
        <v>1521708.5208562901</v>
      </c>
      <c r="F227" s="15">
        <f t="shared" si="22"/>
        <v>89.57769222542359</v>
      </c>
      <c r="G227">
        <f t="shared" si="23"/>
        <v>156.07645802301067</v>
      </c>
      <c r="H227">
        <f t="shared" si="24"/>
        <v>-200.97519531019441</v>
      </c>
      <c r="I227" s="15">
        <f t="shared" si="25"/>
        <v>44.678954938239855</v>
      </c>
      <c r="J227" s="5">
        <f xml:space="preserve"> 'INB Plot'!$C$16*($H$2 - I227)</f>
        <v>30099884.475854784</v>
      </c>
      <c r="K227" s="5">
        <f xml:space="preserve"> 'INB Plot'!$C$17 + A227*'INB Plot'!$C$18</f>
        <v>6025000</v>
      </c>
      <c r="L227" s="5">
        <f t="shared" si="26"/>
        <v>24074884.475854784</v>
      </c>
    </row>
    <row r="228" spans="1:12" x14ac:dyDescent="0.3">
      <c r="A228">
        <f>'INB Plot'!$C$28 + (ROW() - 52)*'INB Plot'!$C$29</f>
        <v>1885</v>
      </c>
      <c r="B228">
        <f t="shared" si="18"/>
        <v>7.2199266594101043E-8</v>
      </c>
      <c r="C228">
        <f t="shared" si="19"/>
        <v>8.4835630965005295E-9</v>
      </c>
      <c r="D228" s="5">
        <f t="shared" si="20"/>
        <v>12881816.543364713</v>
      </c>
      <c r="E228" s="5">
        <f t="shared" si="21"/>
        <v>1513640.0769493105</v>
      </c>
      <c r="F228" s="15">
        <f t="shared" si="22"/>
        <v>89.158376706531413</v>
      </c>
      <c r="G228">
        <f t="shared" si="23"/>
        <v>156.49457696175034</v>
      </c>
      <c r="H228">
        <f t="shared" si="24"/>
        <v>-201.18140245614256</v>
      </c>
      <c r="I228" s="15">
        <f t="shared" si="25"/>
        <v>44.47155121213919</v>
      </c>
      <c r="J228" s="5">
        <f xml:space="preserve"> 'INB Plot'!$C$16*($H$2 - I228)</f>
        <v>30130995.034769882</v>
      </c>
      <c r="K228" s="5">
        <f xml:space="preserve"> 'INB Plot'!$C$17 + A228*'INB Plot'!$C$18</f>
        <v>6055000</v>
      </c>
      <c r="L228" s="5">
        <f t="shared" si="26"/>
        <v>24075995.034769882</v>
      </c>
    </row>
    <row r="229" spans="1:12" x14ac:dyDescent="0.3">
      <c r="A229">
        <f>'INB Plot'!$C$28 + (ROW() - 52)*'INB Plot'!$C$29</f>
        <v>1895</v>
      </c>
      <c r="B229">
        <f t="shared" si="18"/>
        <v>7.2154653155189272E-8</v>
      </c>
      <c r="C229">
        <f t="shared" si="19"/>
        <v>8.4388185654008436E-9</v>
      </c>
      <c r="D229" s="5">
        <f t="shared" si="20"/>
        <v>12873856.599136179</v>
      </c>
      <c r="E229" s="5">
        <f t="shared" si="21"/>
        <v>1505656.7432101266</v>
      </c>
      <c r="F229" s="15">
        <f t="shared" si="22"/>
        <v>88.742968242287034</v>
      </c>
      <c r="G229">
        <f t="shared" si="23"/>
        <v>156.90879735560668</v>
      </c>
      <c r="H229">
        <f t="shared" si="24"/>
        <v>-201.38570579677844</v>
      </c>
      <c r="I229" s="15">
        <f t="shared" si="25"/>
        <v>44.266059801115262</v>
      </c>
      <c r="J229" s="5">
        <f xml:space="preserve"> 'INB Plot'!$C$16*($H$2 - I229)</f>
        <v>30161818.746423472</v>
      </c>
      <c r="K229" s="5">
        <f xml:space="preserve"> 'INB Plot'!$C$17 + A229*'INB Plot'!$C$18</f>
        <v>6085000</v>
      </c>
      <c r="L229" s="5">
        <f t="shared" si="26"/>
        <v>24076818.746423472</v>
      </c>
    </row>
    <row r="230" spans="1:12" x14ac:dyDescent="0.3">
      <c r="A230">
        <f>'INB Plot'!$C$28 + (ROW() - 52)*'INB Plot'!$C$29</f>
        <v>1905</v>
      </c>
      <c r="B230">
        <f t="shared" si="18"/>
        <v>7.2110508098838241E-8</v>
      </c>
      <c r="C230">
        <f t="shared" si="19"/>
        <v>8.3945435466946485E-9</v>
      </c>
      <c r="D230" s="5">
        <f t="shared" si="20"/>
        <v>12865980.223875923</v>
      </c>
      <c r="E230" s="5">
        <f t="shared" si="21"/>
        <v>1497757.1800243442</v>
      </c>
      <c r="F230" s="15">
        <f t="shared" si="22"/>
        <v>88.331412483610791</v>
      </c>
      <c r="G230">
        <f t="shared" si="23"/>
        <v>157.31917347666626</v>
      </c>
      <c r="H230">
        <f t="shared" si="24"/>
        <v>-201.58813151403842</v>
      </c>
      <c r="I230" s="15">
        <f t="shared" si="25"/>
        <v>44.062454446238632</v>
      </c>
      <c r="J230" s="5">
        <f xml:space="preserve"> 'INB Plot'!$C$16*($H$2 - I230)</f>
        <v>30192359.549654968</v>
      </c>
      <c r="K230" s="5">
        <f xml:space="preserve"> 'INB Plot'!$C$17 + A230*'INB Plot'!$C$18</f>
        <v>6115000</v>
      </c>
      <c r="L230" s="5">
        <f t="shared" si="26"/>
        <v>24077359.549654968</v>
      </c>
    </row>
    <row r="231" spans="1:12" x14ac:dyDescent="0.3">
      <c r="A231" s="9">
        <f>'INB Plot'!$C$28 + (ROW() - 52)*'INB Plot'!$C$29</f>
        <v>1915</v>
      </c>
      <c r="B231" s="9">
        <f t="shared" si="18"/>
        <v>7.2066824087462163E-8</v>
      </c>
      <c r="C231" s="9">
        <f t="shared" si="19"/>
        <v>8.3507306889352814E-9</v>
      </c>
      <c r="D231" s="10">
        <f t="shared" si="20"/>
        <v>12858186.108409507</v>
      </c>
      <c r="E231" s="10">
        <f t="shared" si="21"/>
        <v>1489940.0757444676</v>
      </c>
      <c r="F231" s="21">
        <f t="shared" si="22"/>
        <v>87.923656084701321</v>
      </c>
      <c r="G231" s="9">
        <f t="shared" si="23"/>
        <v>157.72575859429799</v>
      </c>
      <c r="H231" s="9">
        <f t="shared" si="24"/>
        <v>-201.78870531324253</v>
      </c>
      <c r="I231" s="21">
        <f t="shared" si="25"/>
        <v>43.860709365756776</v>
      </c>
      <c r="J231" s="10">
        <f xml:space="preserve"> 'INB Plot'!$C$16*($H$2 - I231)</f>
        <v>30222621.311727244</v>
      </c>
      <c r="K231" s="10">
        <f xml:space="preserve"> 'INB Plot'!$C$17 + A231*'INB Plot'!$C$18</f>
        <v>6145000</v>
      </c>
      <c r="L231" s="10">
        <f t="shared" si="26"/>
        <v>24077621.311727244</v>
      </c>
    </row>
    <row r="232" spans="1:12" x14ac:dyDescent="0.3">
      <c r="A232">
        <f>'INB Plot'!$C$28 + (ROW() - 52)*'INB Plot'!$C$29</f>
        <v>1925</v>
      </c>
      <c r="B232">
        <f t="shared" si="18"/>
        <v>7.202359393594453E-8</v>
      </c>
      <c r="C232">
        <f t="shared" si="19"/>
        <v>8.307372793354101E-9</v>
      </c>
      <c r="D232" s="5">
        <f t="shared" si="20"/>
        <v>12850472.97076612</v>
      </c>
      <c r="E232" s="5">
        <f t="shared" si="21"/>
        <v>1482204.1459638628</v>
      </c>
      <c r="F232" s="15">
        <f t="shared" si="22"/>
        <v>87.519646679993869</v>
      </c>
      <c r="G232">
        <f t="shared" si="23"/>
        <v>158.12860499820431</v>
      </c>
      <c r="H232">
        <f t="shared" si="24"/>
        <v>-201.98745243385736</v>
      </c>
      <c r="I232" s="15">
        <f t="shared" si="25"/>
        <v>43.660799244340808</v>
      </c>
      <c r="J232" s="5">
        <f xml:space="preserve"> 'INB Plot'!$C$16*($H$2 - I232)</f>
        <v>30252607.829939641</v>
      </c>
      <c r="K232" s="5">
        <f xml:space="preserve"> 'INB Plot'!$C$17 + A232*'INB Plot'!$C$18</f>
        <v>6175000</v>
      </c>
      <c r="L232" s="5">
        <f t="shared" si="26"/>
        <v>24077607.829939641</v>
      </c>
    </row>
    <row r="233" spans="1:12" x14ac:dyDescent="0.3">
      <c r="A233">
        <f>'INB Plot'!$C$28 + (ROW() - 52)*'INB Plot'!$C$29</f>
        <v>1935</v>
      </c>
      <c r="B233">
        <f t="shared" si="18"/>
        <v>7.1980810607698402E-8</v>
      </c>
      <c r="C233">
        <f t="shared" si="19"/>
        <v>8.2644628099173553E-9</v>
      </c>
      <c r="D233" s="5">
        <f t="shared" si="20"/>
        <v>12842839.555475635</v>
      </c>
      <c r="E233" s="5">
        <f t="shared" si="21"/>
        <v>1474548.1328132232</v>
      </c>
      <c r="F233" s="15">
        <f t="shared" si="22"/>
        <v>87.11933286175082</v>
      </c>
      <c r="G233">
        <f t="shared" si="23"/>
        <v>158.5277640208393</v>
      </c>
      <c r="H233">
        <f t="shared" si="24"/>
        <v>-202.18439765997232</v>
      </c>
      <c r="I233" s="15">
        <f t="shared" si="25"/>
        <v>43.4626992226178</v>
      </c>
      <c r="J233" s="5">
        <f xml:space="preserve"> 'INB Plot'!$C$16*($H$2 - I233)</f>
        <v>30282322.833198093</v>
      </c>
      <c r="K233" s="5">
        <f xml:space="preserve"> 'INB Plot'!$C$17 + A233*'INB Plot'!$C$18</f>
        <v>6205000</v>
      </c>
      <c r="L233" s="5">
        <f t="shared" si="26"/>
        <v>24077322.833198093</v>
      </c>
    </row>
    <row r="234" spans="1:12" x14ac:dyDescent="0.3">
      <c r="A234">
        <f>'INB Plot'!$C$28 + (ROW() - 52)*'INB Plot'!$C$29</f>
        <v>1945</v>
      </c>
      <c r="B234">
        <f t="shared" si="18"/>
        <v>7.1938467210848118E-8</v>
      </c>
      <c r="C234">
        <f t="shared" si="19"/>
        <v>8.2219938335046252E-9</v>
      </c>
      <c r="D234" s="5">
        <f t="shared" si="20"/>
        <v>12835284.632887365</v>
      </c>
      <c r="E234" s="5">
        <f t="shared" si="21"/>
        <v>1466970.8042787258</v>
      </c>
      <c r="F234" s="15">
        <f t="shared" si="22"/>
        <v>86.722664158263882</v>
      </c>
      <c r="G234">
        <f t="shared" si="23"/>
        <v>158.92328605921341</v>
      </c>
      <c r="H234">
        <f t="shared" si="24"/>
        <v>-202.37956533049106</v>
      </c>
      <c r="I234" s="15">
        <f t="shared" si="25"/>
        <v>43.266384886986231</v>
      </c>
      <c r="J234" s="5">
        <f xml:space="preserve"> 'INB Plot'!$C$16*($H$2 - I234)</f>
        <v>30311769.983542826</v>
      </c>
      <c r="K234" s="5">
        <f xml:space="preserve"> 'INB Plot'!$C$17 + A234*'INB Plot'!$C$18</f>
        <v>6235000</v>
      </c>
      <c r="L234" s="5">
        <f t="shared" si="26"/>
        <v>24076769.983542826</v>
      </c>
    </row>
    <row r="235" spans="1:12" x14ac:dyDescent="0.3">
      <c r="A235">
        <f>'INB Plot'!$C$28 + (ROW() - 52)*'INB Plot'!$C$29</f>
        <v>1955</v>
      </c>
      <c r="B235">
        <f t="shared" si="18"/>
        <v>7.1896556994528279E-8</v>
      </c>
      <c r="C235">
        <f t="shared" si="19"/>
        <v>8.1799591002044986E-9</v>
      </c>
      <c r="D235" s="5">
        <f t="shared" si="20"/>
        <v>12827806.99850972</v>
      </c>
      <c r="E235" s="5">
        <f t="shared" si="21"/>
        <v>1459470.9535411042</v>
      </c>
      <c r="F235" s="15">
        <f t="shared" si="22"/>
        <v>86.32959101264899</v>
      </c>
      <c r="G235">
        <f t="shared" si="23"/>
        <v>159.31522059610541</v>
      </c>
      <c r="H235">
        <f t="shared" si="24"/>
        <v>-202.57297934905586</v>
      </c>
      <c r="I235" s="15">
        <f t="shared" si="25"/>
        <v>43.071832259698539</v>
      </c>
      <c r="J235" s="5">
        <f xml:space="preserve"> 'INB Plot'!$C$16*($H$2 - I235)</f>
        <v>30340952.877635982</v>
      </c>
      <c r="K235" s="5">
        <f xml:space="preserve"> 'INB Plot'!$C$17 + A235*'INB Plot'!$C$18</f>
        <v>6265000</v>
      </c>
      <c r="L235" s="5">
        <f t="shared" si="26"/>
        <v>24075952.877635982</v>
      </c>
    </row>
    <row r="236" spans="1:12" x14ac:dyDescent="0.3">
      <c r="A236">
        <f>'INB Plot'!$C$28 + (ROW() - 52)*'INB Plot'!$C$29</f>
        <v>1965</v>
      </c>
      <c r="B236">
        <f t="shared" si="18"/>
        <v>7.1855073345295658E-8</v>
      </c>
      <c r="C236">
        <f t="shared" si="19"/>
        <v>8.1383519837232953E-9</v>
      </c>
      <c r="D236" s="5">
        <f t="shared" si="20"/>
        <v>12820405.472370012</v>
      </c>
      <c r="E236" s="5">
        <f t="shared" si="21"/>
        <v>1452047.3983348932</v>
      </c>
      <c r="F236" s="15">
        <f t="shared" si="22"/>
        <v>85.940064762215059</v>
      </c>
      <c r="G236">
        <f t="shared" si="23"/>
        <v>159.70361622070072</v>
      </c>
      <c r="H236">
        <f t="shared" si="24"/>
        <v>-202.76466319370371</v>
      </c>
      <c r="I236" s="15">
        <f t="shared" si="25"/>
        <v>42.879017789212071</v>
      </c>
      <c r="J236" s="5">
        <f xml:space="preserve"> 'INB Plot'!$C$16*($H$2 - I236)</f>
        <v>30369875.048208952</v>
      </c>
      <c r="K236" s="5">
        <f xml:space="preserve"> 'INB Plot'!$C$17 + A236*'INB Plot'!$C$18</f>
        <v>6295000</v>
      </c>
      <c r="L236" s="5">
        <f t="shared" si="26"/>
        <v>24074875.048208952</v>
      </c>
    </row>
    <row r="237" spans="1:12" x14ac:dyDescent="0.3">
      <c r="A237">
        <f>'INB Plot'!$C$28 + (ROW() - 52)*'INB Plot'!$C$29</f>
        <v>1975</v>
      </c>
      <c r="B237">
        <f t="shared" si="18"/>
        <v>7.1814009783650203E-8</v>
      </c>
      <c r="C237">
        <f t="shared" si="19"/>
        <v>8.0971659919028345E-9</v>
      </c>
      <c r="D237" s="5">
        <f t="shared" si="20"/>
        <v>12813078.898393745</v>
      </c>
      <c r="E237" s="5">
        <f t="shared" si="21"/>
        <v>1444698.9803271256</v>
      </c>
      <c r="F237" s="15">
        <f t="shared" si="22"/>
        <v>85.554037618388264</v>
      </c>
      <c r="G237">
        <f t="shared" si="23"/>
        <v>160.08852064867028</v>
      </c>
      <c r="H237">
        <f t="shared" si="24"/>
        <v>-202.95463992627157</v>
      </c>
      <c r="I237" s="15">
        <f t="shared" si="25"/>
        <v>42.687918340786979</v>
      </c>
      <c r="J237" s="5">
        <f xml:space="preserve"> 'INB Plot'!$C$16*($H$2 - I237)</f>
        <v>30398539.965472713</v>
      </c>
      <c r="K237" s="5">
        <f xml:space="preserve"> 'INB Plot'!$C$17 + A237*'INB Plot'!$C$18</f>
        <v>6325000</v>
      </c>
      <c r="L237" s="5">
        <f t="shared" si="26"/>
        <v>24073539.965472713</v>
      </c>
    </row>
    <row r="238" spans="1:12" x14ac:dyDescent="0.3">
      <c r="A238">
        <f>'INB Plot'!$C$28 + (ROW() - 52)*'INB Plot'!$C$29</f>
        <v>1985</v>
      </c>
      <c r="B238">
        <f t="shared" si="18"/>
        <v>7.1773359960661129E-8</v>
      </c>
      <c r="C238">
        <f t="shared" si="19"/>
        <v>8.0563947633434031E-9</v>
      </c>
      <c r="D238" s="5">
        <f t="shared" si="20"/>
        <v>12805826.14380263</v>
      </c>
      <c r="E238" s="5">
        <f t="shared" si="21"/>
        <v>1437424.5645148035</v>
      </c>
      <c r="F238" s="15">
        <f t="shared" si="22"/>
        <v>85.171462647174792</v>
      </c>
      <c r="G238">
        <f t="shared" si="23"/>
        <v>160.46998074171404</v>
      </c>
      <c r="H238">
        <f t="shared" si="24"/>
        <v>-203.14293220155304</v>
      </c>
      <c r="I238" s="15">
        <f t="shared" si="25"/>
        <v>42.498511187335794</v>
      </c>
      <c r="J238" s="5">
        <f xml:space="preserve"> 'INB Plot'!$C$16*($H$2 - I238)</f>
        <v>30426951.038490392</v>
      </c>
      <c r="K238" s="5">
        <f xml:space="preserve"> 'INB Plot'!$C$17 + A238*'INB Plot'!$C$18</f>
        <v>6355000</v>
      </c>
      <c r="L238" s="5">
        <f t="shared" si="26"/>
        <v>24071951.038490392</v>
      </c>
    </row>
    <row r="239" spans="1:12" x14ac:dyDescent="0.3">
      <c r="A239">
        <f>'INB Plot'!$C$28 + (ROW() - 52)*'INB Plot'!$C$29</f>
        <v>1995</v>
      </c>
      <c r="B239">
        <f t="shared" si="18"/>
        <v>7.1733117654694501E-8</v>
      </c>
      <c r="C239">
        <f t="shared" si="19"/>
        <v>8.0160320641282563E-9</v>
      </c>
      <c r="D239" s="5">
        <f t="shared" si="20"/>
        <v>12798646.098530725</v>
      </c>
      <c r="E239" s="5">
        <f t="shared" si="21"/>
        <v>1430223.038640481</v>
      </c>
      <c r="F239" s="15">
        <f t="shared" si="22"/>
        <v>84.792293750145433</v>
      </c>
      <c r="G239">
        <f t="shared" si="23"/>
        <v>160.84804252657909</v>
      </c>
      <c r="H239">
        <f t="shared" si="24"/>
        <v>-203.32956227621207</v>
      </c>
      <c r="I239" s="15">
        <f t="shared" si="25"/>
        <v>42.310774000512453</v>
      </c>
      <c r="J239" s="5">
        <f xml:space="preserve"> 'INB Plot'!$C$16*($H$2 - I239)</f>
        <v>30455111.616513893</v>
      </c>
      <c r="K239" s="5">
        <f xml:space="preserve"> 'INB Plot'!$C$17 + A239*'INB Plot'!$C$18</f>
        <v>6385000</v>
      </c>
      <c r="L239" s="5">
        <f t="shared" si="26"/>
        <v>24070111.616513893</v>
      </c>
    </row>
    <row r="240" spans="1:12" x14ac:dyDescent="0.3">
      <c r="A240">
        <f>'INB Plot'!$C$28 + (ROW() - 52)*'INB Plot'!$C$29</f>
        <v>2005</v>
      </c>
      <c r="B240">
        <f t="shared" si="18"/>
        <v>7.1693276768238767E-8</v>
      </c>
      <c r="C240">
        <f t="shared" si="19"/>
        <v>7.9760717846460615E-9</v>
      </c>
      <c r="D240" s="5">
        <f t="shared" si="20"/>
        <v>12791537.67465804</v>
      </c>
      <c r="E240" s="5">
        <f t="shared" si="21"/>
        <v>1423093.3126253239</v>
      </c>
      <c r="F240" s="15">
        <f t="shared" si="22"/>
        <v>84.416485645925221</v>
      </c>
      <c r="G240">
        <f t="shared" si="23"/>
        <v>161.22275121357404</v>
      </c>
      <c r="H240">
        <f t="shared" si="24"/>
        <v>-203.51455201746865</v>
      </c>
      <c r="I240" s="15">
        <f t="shared" si="25"/>
        <v>42.124684842030604</v>
      </c>
      <c r="J240" s="5">
        <f xml:space="preserve"> 'INB Plot'!$C$16*($H$2 - I240)</f>
        <v>30483024.990286171</v>
      </c>
      <c r="K240" s="5">
        <f xml:space="preserve"> 'INB Plot'!$C$17 + A240*'INB Plot'!$C$18</f>
        <v>6415000</v>
      </c>
      <c r="L240" s="5">
        <f t="shared" si="26"/>
        <v>24068024.990286171</v>
      </c>
    </row>
    <row r="241" spans="1:12" x14ac:dyDescent="0.3">
      <c r="A241">
        <f>'INB Plot'!$C$28 + (ROW() - 52)*'INB Plot'!$C$29</f>
        <v>2015</v>
      </c>
      <c r="B241">
        <f t="shared" si="18"/>
        <v>7.1653831324824771E-8</v>
      </c>
      <c r="C241">
        <f t="shared" si="19"/>
        <v>7.9365079365079361E-9</v>
      </c>
      <c r="D241" s="5">
        <f t="shared" si="20"/>
        <v>12784499.805861015</v>
      </c>
      <c r="E241" s="5">
        <f t="shared" si="21"/>
        <v>1416034.3180190476</v>
      </c>
      <c r="F241" s="15">
        <f t="shared" si="22"/>
        <v>84.043993852173259</v>
      </c>
      <c r="G241">
        <f t="shared" si="23"/>
        <v>161.59415121459108</v>
      </c>
      <c r="H241">
        <f t="shared" si="24"/>
        <v>-203.69792291155647</v>
      </c>
      <c r="I241" s="15">
        <f t="shared" si="25"/>
        <v>41.940222155207863</v>
      </c>
      <c r="J241" s="5">
        <f xml:space="preserve"> 'INB Plot'!$C$16*($H$2 - I241)</f>
        <v>30510694.393309582</v>
      </c>
      <c r="K241" s="5">
        <f xml:space="preserve"> 'INB Plot'!$C$17 + A241*'INB Plot'!$C$18</f>
        <v>6445000</v>
      </c>
      <c r="L241" s="5">
        <f t="shared" si="26"/>
        <v>24065694.393309582</v>
      </c>
    </row>
    <row r="242" spans="1:12" x14ac:dyDescent="0.3">
      <c r="A242">
        <f>'INB Plot'!$C$28 + (ROW() - 52)*'INB Plot'!$C$29</f>
        <v>2025</v>
      </c>
      <c r="B242">
        <f t="shared" si="18"/>
        <v>7.1614775466037092E-8</v>
      </c>
      <c r="C242">
        <f t="shared" si="19"/>
        <v>7.8973346495557754E-9</v>
      </c>
      <c r="D242" s="5">
        <f t="shared" si="20"/>
        <v>12777531.44687927</v>
      </c>
      <c r="E242" s="5">
        <f t="shared" si="21"/>
        <v>1409045.0074661402</v>
      </c>
      <c r="F242" s="15">
        <f t="shared" si="22"/>
        <v>83.674774668037074</v>
      </c>
      <c r="G242">
        <f t="shared" si="23"/>
        <v>161.96228616065412</v>
      </c>
      <c r="H242">
        <f t="shared" si="24"/>
        <v>-203.87969607196129</v>
      </c>
      <c r="I242" s="15">
        <f t="shared" si="25"/>
        <v>41.757364756729885</v>
      </c>
      <c r="J242" s="5">
        <f xml:space="preserve"> 'INB Plot'!$C$16*($H$2 - I242)</f>
        <v>30538123.003081277</v>
      </c>
      <c r="K242" s="5">
        <f xml:space="preserve"> 'INB Plot'!$C$17 + A242*'INB Plot'!$C$18</f>
        <v>6475000</v>
      </c>
      <c r="L242" s="5">
        <f t="shared" si="26"/>
        <v>24063123.003081277</v>
      </c>
    </row>
    <row r="243" spans="1:12" x14ac:dyDescent="0.3">
      <c r="A243">
        <f>'INB Plot'!$C$28 + (ROW() - 52)*'INB Plot'!$C$29</f>
        <v>2035</v>
      </c>
      <c r="B243">
        <f t="shared" si="18"/>
        <v>7.1576103448613406E-8</v>
      </c>
      <c r="C243">
        <f t="shared" si="19"/>
        <v>7.8585461689587426E-9</v>
      </c>
      <c r="D243" s="5">
        <f t="shared" si="20"/>
        <v>12770631.572998079</v>
      </c>
      <c r="E243" s="5">
        <f t="shared" si="21"/>
        <v>1402124.3541878192</v>
      </c>
      <c r="F243" s="15">
        <f t="shared" si="22"/>
        <v>83.308785157067447</v>
      </c>
      <c r="G243">
        <f t="shared" si="23"/>
        <v>162.32719891900547</v>
      </c>
      <c r="H243">
        <f t="shared" si="24"/>
        <v>-204.059892247449</v>
      </c>
      <c r="I243" s="15">
        <f t="shared" si="25"/>
        <v>41.57609182862393</v>
      </c>
      <c r="J243" s="5">
        <f xml:space="preserve"> 'INB Plot'!$C$16*($H$2 - I243)</f>
        <v>30565313.942297172</v>
      </c>
      <c r="K243" s="5">
        <f xml:space="preserve"> 'INB Plot'!$C$17 + A243*'INB Plot'!$C$18</f>
        <v>6505000</v>
      </c>
      <c r="L243" s="5">
        <f t="shared" si="26"/>
        <v>24060313.942297172</v>
      </c>
    </row>
    <row r="244" spans="1:12" x14ac:dyDescent="0.3">
      <c r="A244">
        <f>'INB Plot'!$C$28 + (ROW() - 52)*'INB Plot'!$C$29</f>
        <v>2045</v>
      </c>
      <c r="B244">
        <f t="shared" ref="B244:B307" si="27" xml:space="preserve"> ($B$9+A244)/(POWER($B$9,2)*($B$9 + 1)*A244)</f>
        <v>7.1537809641629083E-8</v>
      </c>
      <c r="C244">
        <f t="shared" ref="C244:C307" si="28" xml:space="preserve"> 1/(POWER($B$9,2)*(A244 + 1))</f>
        <v>7.8201368523949175E-9</v>
      </c>
      <c r="D244" s="5">
        <f t="shared" ref="D244:D307" si="29">B244*$E$8</f>
        <v>12763799.179546047</v>
      </c>
      <c r="E244" s="5">
        <f t="shared" ref="E244:E307" si="30">C244*$E$8</f>
        <v>1395271.351479179</v>
      </c>
      <c r="F244" s="15">
        <f t="shared" ref="F244:F307" si="31" xml:space="preserve"> E244*SQRT($G$2/(2*PI()))*EXP(-POWER($F$2,2)/(2*$G$2))/D244</f>
        <v>82.945983130579265</v>
      </c>
      <c r="G244">
        <f t="shared" ref="G244:G307" si="32" xml:space="preserve"> -$F$2*NORMDIST(-$F$2/SQRT($G$2),0,1,1) + POWER($G$2,3/2)*EXP( -POWER($F$2,2)/(2*$G$2) ) / (D244*SQRT(2*PI()))</f>
        <v>162.68893160974596</v>
      </c>
      <c r="H244">
        <f t="shared" ref="H244:H307" si="33" xml:space="preserve"> $F$2*NORMDIST(-$F$2*SQRT(D244)/$G$2,0,1,1) - $G$2*EXP(-POWER($F$2,2)*D244/(2*POWER($G$2,2)))/(SQRT(2*PI()*D244))</f>
        <v>-204.23853182988495</v>
      </c>
      <c r="I244" s="15">
        <f t="shared" si="25"/>
        <v>41.396382910440281</v>
      </c>
      <c r="J244" s="5">
        <f xml:space="preserve"> 'INB Plot'!$C$16*($H$2 - I244)</f>
        <v>30592270.280024718</v>
      </c>
      <c r="K244" s="5">
        <f xml:space="preserve"> 'INB Plot'!$C$17 + A244*'INB Plot'!$C$18</f>
        <v>6535000</v>
      </c>
      <c r="L244" s="5">
        <f t="shared" si="26"/>
        <v>24057270.280024718</v>
      </c>
    </row>
    <row r="245" spans="1:12" x14ac:dyDescent="0.3">
      <c r="A245">
        <f>'INB Plot'!$C$28 + (ROW() - 52)*'INB Plot'!$C$29</f>
        <v>2055</v>
      </c>
      <c r="B245">
        <f t="shared" si="27"/>
        <v>7.1499888523763831E-8</v>
      </c>
      <c r="C245">
        <f t="shared" si="28"/>
        <v>7.7821011673151747E-9</v>
      </c>
      <c r="D245" s="5">
        <f t="shared" si="29"/>
        <v>12757033.281407416</v>
      </c>
      <c r="E245" s="5">
        <f t="shared" si="30"/>
        <v>1388485.0122210116</v>
      </c>
      <c r="F245" s="15">
        <f t="shared" si="31"/>
        <v>82.586327131445245</v>
      </c>
      <c r="G245">
        <f t="shared" si="32"/>
        <v>163.04752562204169</v>
      </c>
      <c r="H245">
        <f t="shared" si="33"/>
        <v>-204.41563486185782</v>
      </c>
      <c r="I245" s="15">
        <f t="shared" ref="I245:I308" si="34">F245+G245+H245</f>
        <v>41.218217891629109</v>
      </c>
      <c r="J245" s="5">
        <f xml:space="preserve"> 'INB Plot'!$C$16*($H$2 - I245)</f>
        <v>30618995.032846395</v>
      </c>
      <c r="K245" s="5">
        <f xml:space="preserve"> 'INB Plot'!$C$17 + A245*'INB Plot'!$C$18</f>
        <v>6565000</v>
      </c>
      <c r="L245" s="5">
        <f t="shared" ref="L245:L308" si="35" xml:space="preserve"> J245 - K245</f>
        <v>24053995.032846395</v>
      </c>
    </row>
    <row r="246" spans="1:12" x14ac:dyDescent="0.3">
      <c r="A246">
        <f>'INB Plot'!$C$28 + (ROW() - 52)*'INB Plot'!$C$29</f>
        <v>2065</v>
      </c>
      <c r="B246">
        <f t="shared" si="27"/>
        <v>7.1462334680647872E-8</v>
      </c>
      <c r="C246">
        <f t="shared" si="28"/>
        <v>7.7444336882865442E-9</v>
      </c>
      <c r="D246" s="5">
        <f t="shared" si="29"/>
        <v>12750332.912548577</v>
      </c>
      <c r="E246" s="5">
        <f t="shared" si="30"/>
        <v>1381764.3684058085</v>
      </c>
      <c r="F246" s="15">
        <f t="shared" si="31"/>
        <v>82.2297764183092</v>
      </c>
      <c r="G246">
        <f t="shared" si="32"/>
        <v>163.40302162991168</v>
      </c>
      <c r="H246">
        <f t="shared" si="33"/>
        <v>-204.59122104410397</v>
      </c>
      <c r="I246" s="15">
        <f t="shared" si="34"/>
        <v>41.041577004116903</v>
      </c>
      <c r="J246" s="5">
        <f xml:space="preserve"> 'INB Plot'!$C$16*($H$2 - I246)</f>
        <v>30645491.165973227</v>
      </c>
      <c r="K246" s="5">
        <f xml:space="preserve"> 'INB Plot'!$C$17 + A246*'INB Plot'!$C$18</f>
        <v>6595000</v>
      </c>
      <c r="L246" s="5">
        <f t="shared" si="35"/>
        <v>24050491.165973227</v>
      </c>
    </row>
    <row r="247" spans="1:12" x14ac:dyDescent="0.3">
      <c r="A247">
        <f>'INB Plot'!$C$28 + (ROW() - 52)*'INB Plot'!$C$29</f>
        <v>2075</v>
      </c>
      <c r="B247">
        <f t="shared" si="27"/>
        <v>7.1425142802284837E-8</v>
      </c>
      <c r="C247">
        <f t="shared" si="28"/>
        <v>7.707129094412331E-9</v>
      </c>
      <c r="D247" s="5">
        <f t="shared" si="29"/>
        <v>12743697.125558259</v>
      </c>
      <c r="E247" s="5">
        <f t="shared" si="30"/>
        <v>1375108.4706774566</v>
      </c>
      <c r="F247" s="15">
        <f t="shared" si="31"/>
        <v>81.87629095020624</v>
      </c>
      <c r="G247">
        <f t="shared" si="32"/>
        <v>163.75545960760644</v>
      </c>
      <c r="H247">
        <f t="shared" si="33"/>
        <v>-204.76530974274891</v>
      </c>
      <c r="I247" s="15">
        <f t="shared" si="34"/>
        <v>40.866440815063754</v>
      </c>
      <c r="J247" s="5">
        <f xml:space="preserve"> 'INB Plot'!$C$16*($H$2 - I247)</f>
        <v>30671761.594331197</v>
      </c>
      <c r="K247" s="5">
        <f xml:space="preserve"> 'INB Plot'!$C$17 + A247*'INB Plot'!$C$18</f>
        <v>6625000</v>
      </c>
      <c r="L247" s="5">
        <f t="shared" si="35"/>
        <v>24046761.594331197</v>
      </c>
    </row>
    <row r="248" spans="1:12" x14ac:dyDescent="0.3">
      <c r="A248">
        <f>'INB Plot'!$C$28 + (ROW() - 52)*'INB Plot'!$C$29</f>
        <v>2085</v>
      </c>
      <c r="B248">
        <f t="shared" si="27"/>
        <v>7.1388307680548786E-8</v>
      </c>
      <c r="C248">
        <f t="shared" si="28"/>
        <v>7.6701821668264629E-9</v>
      </c>
      <c r="D248" s="5">
        <f t="shared" si="29"/>
        <v>12737124.991200939</v>
      </c>
      <c r="E248" s="5">
        <f t="shared" si="30"/>
        <v>1368516.3878841803</v>
      </c>
      <c r="F248" s="15">
        <f t="shared" si="31"/>
        <v>81.525831371578036</v>
      </c>
      <c r="G248">
        <f t="shared" si="32"/>
        <v>164.10487884459303</v>
      </c>
      <c r="H248">
        <f t="shared" si="33"/>
        <v>-204.93791999636233</v>
      </c>
      <c r="I248" s="15">
        <f t="shared" si="34"/>
        <v>40.692790219808728</v>
      </c>
      <c r="J248" s="5">
        <f xml:space="preserve"> 'INB Plot'!$C$16*($H$2 - I248)</f>
        <v>30697809.183619451</v>
      </c>
      <c r="K248" s="5">
        <f xml:space="preserve"> 'INB Plot'!$C$17 + A248*'INB Plot'!$C$18</f>
        <v>6655000</v>
      </c>
      <c r="L248" s="5">
        <f t="shared" si="35"/>
        <v>24042809.183619451</v>
      </c>
    </row>
    <row r="249" spans="1:12" x14ac:dyDescent="0.3">
      <c r="A249">
        <f>'INB Plot'!$C$28 + (ROW() - 52)*'INB Plot'!$C$29</f>
        <v>2095</v>
      </c>
      <c r="B249">
        <f t="shared" si="27"/>
        <v>7.1351824206752946E-8</v>
      </c>
      <c r="C249">
        <f t="shared" si="28"/>
        <v>7.6335877862595424E-9</v>
      </c>
      <c r="D249" s="5">
        <f t="shared" si="29"/>
        <v>12730615.597983072</v>
      </c>
      <c r="E249" s="5">
        <f t="shared" si="30"/>
        <v>1361987.206644275</v>
      </c>
      <c r="F249" s="15">
        <f t="shared" si="31"/>
        <v>81.178358997670756</v>
      </c>
      <c r="G249">
        <f t="shared" si="32"/>
        <v>164.45131796015505</v>
      </c>
      <c r="H249">
        <f t="shared" si="33"/>
        <v>-205.10907052283795</v>
      </c>
      <c r="I249" s="15">
        <f t="shared" si="34"/>
        <v>40.520606434987855</v>
      </c>
      <c r="J249" s="5">
        <f xml:space="preserve"> 'INB Plot'!$C$16*($H$2 - I249)</f>
        <v>30723636.751342583</v>
      </c>
      <c r="K249" s="5">
        <f xml:space="preserve"> 'INB Plot'!$C$17 + A249*'INB Plot'!$C$18</f>
        <v>6685000</v>
      </c>
      <c r="L249" s="5">
        <f t="shared" si="35"/>
        <v>24038636.751342583</v>
      </c>
    </row>
    <row r="250" spans="1:12" x14ac:dyDescent="0.3">
      <c r="A250">
        <f>'INB Plot'!$C$28 + (ROW() - 52)*'INB Plot'!$C$29</f>
        <v>2105</v>
      </c>
      <c r="B250">
        <f t="shared" si="27"/>
        <v>7.1315687369287695E-8</v>
      </c>
      <c r="C250">
        <f t="shared" si="28"/>
        <v>7.5973409306742638E-9</v>
      </c>
      <c r="D250" s="5">
        <f t="shared" si="29"/>
        <v>12724168.051731642</v>
      </c>
      <c r="E250" s="5">
        <f t="shared" si="30"/>
        <v>1355520.0309242164</v>
      </c>
      <c r="F250" s="15">
        <f t="shared" si="31"/>
        <v>80.833835800305039</v>
      </c>
      <c r="G250">
        <f t="shared" si="32"/>
        <v>164.7948149176234</v>
      </c>
      <c r="H250">
        <f t="shared" si="33"/>
        <v>-205.27877972610077</v>
      </c>
      <c r="I250" s="15">
        <f t="shared" si="34"/>
        <v>40.349870991827686</v>
      </c>
      <c r="J250" s="5">
        <f xml:space="preserve"> 'INB Plot'!$C$16*($H$2 - I250)</f>
        <v>30749247.067816608</v>
      </c>
      <c r="K250" s="5">
        <f xml:space="preserve"> 'INB Plot'!$C$17 + A250*'INB Plot'!$C$18</f>
        <v>6715000</v>
      </c>
      <c r="L250" s="5">
        <f t="shared" si="35"/>
        <v>24034247.067816608</v>
      </c>
    </row>
    <row r="251" spans="1:12" x14ac:dyDescent="0.3">
      <c r="A251">
        <f>'INB Plot'!$C$28 + (ROW() - 52)*'INB Plot'!$C$29</f>
        <v>2115</v>
      </c>
      <c r="B251">
        <f t="shared" si="27"/>
        <v>7.1279892251325666E-8</v>
      </c>
      <c r="C251">
        <f t="shared" si="28"/>
        <v>7.5614366729678642E-9</v>
      </c>
      <c r="D251" s="5">
        <f t="shared" si="29"/>
        <v>12717781.47518472</v>
      </c>
      <c r="E251" s="5">
        <f t="shared" si="30"/>
        <v>1349113.9816287335</v>
      </c>
      <c r="F251" s="15">
        <f t="shared" si="31"/>
        <v>80.49222439400647</v>
      </c>
      <c r="G251">
        <f t="shared" si="32"/>
        <v>165.13540703824208</v>
      </c>
      <c r="H251">
        <f t="shared" si="33"/>
        <v>-205.4470657026452</v>
      </c>
      <c r="I251" s="15">
        <f t="shared" si="34"/>
        <v>40.180565729603359</v>
      </c>
      <c r="J251" s="5">
        <f xml:space="preserve"> 'INB Plot'!$C$16*($H$2 - I251)</f>
        <v>30774642.857150257</v>
      </c>
      <c r="K251" s="5">
        <f xml:space="preserve"> 'INB Plot'!$C$17 + A251*'INB Plot'!$C$18</f>
        <v>6745000</v>
      </c>
      <c r="L251" s="5">
        <f t="shared" si="35"/>
        <v>24029642.857150257</v>
      </c>
    </row>
    <row r="252" spans="1:12" x14ac:dyDescent="0.3">
      <c r="A252">
        <f>'INB Plot'!$C$28 + (ROW() - 52)*'INB Plot'!$C$29</f>
        <v>2125</v>
      </c>
      <c r="B252">
        <f t="shared" si="27"/>
        <v>7.1244434028591516E-8</v>
      </c>
      <c r="C252">
        <f t="shared" si="28"/>
        <v>7.5258701787394174E-9</v>
      </c>
      <c r="D252" s="5">
        <f t="shared" si="29"/>
        <v>12711455.007593531</v>
      </c>
      <c r="E252" s="5">
        <f t="shared" si="30"/>
        <v>1342768.196202446</v>
      </c>
      <c r="F252" s="15">
        <f t="shared" si="31"/>
        <v>80.153488022486087</v>
      </c>
      <c r="G252">
        <f t="shared" si="32"/>
        <v>165.47313101468706</v>
      </c>
      <c r="H252">
        <f t="shared" si="33"/>
        <v>-205.61394624791518</v>
      </c>
      <c r="I252" s="15">
        <f t="shared" si="34"/>
        <v>40.012672789257977</v>
      </c>
      <c r="J252" s="5">
        <f xml:space="preserve"> 'INB Plot'!$C$16*($H$2 - I252)</f>
        <v>30799826.798202064</v>
      </c>
      <c r="K252" s="5">
        <f xml:space="preserve"> 'INB Plot'!$C$17 + A252*'INB Plot'!$C$18</f>
        <v>6775000</v>
      </c>
      <c r="L252" s="5">
        <f t="shared" si="35"/>
        <v>24024826.798202064</v>
      </c>
    </row>
    <row r="253" spans="1:12" x14ac:dyDescent="0.3">
      <c r="A253">
        <f>'INB Plot'!$C$28 + (ROW() - 52)*'INB Plot'!$C$29</f>
        <v>2135</v>
      </c>
      <c r="B253">
        <f t="shared" si="27"/>
        <v>7.1209307967194458E-8</v>
      </c>
      <c r="C253">
        <f t="shared" si="28"/>
        <v>7.4906367041198498E-9</v>
      </c>
      <c r="D253" s="5">
        <f t="shared" si="29"/>
        <v>12705187.804335753</v>
      </c>
      <c r="E253" s="5">
        <f t="shared" si="30"/>
        <v>1336481.8282426966</v>
      </c>
      <c r="F253" s="15">
        <f t="shared" si="31"/>
        <v>79.817590545460718</v>
      </c>
      <c r="G253">
        <f t="shared" si="32"/>
        <v>165.80802292424369</v>
      </c>
      <c r="H253">
        <f t="shared" si="33"/>
        <v>-205.77943886252194</v>
      </c>
      <c r="I253" s="15">
        <f t="shared" si="34"/>
        <v>39.846174607182462</v>
      </c>
      <c r="J253" s="5">
        <f xml:space="preserve"> 'INB Plot'!$C$16*($H$2 - I253)</f>
        <v>30824801.525513392</v>
      </c>
      <c r="K253" s="5">
        <f xml:space="preserve"> 'INB Plot'!$C$17 + A253*'INB Plot'!$C$18</f>
        <v>6805000</v>
      </c>
      <c r="L253" s="5">
        <f t="shared" si="35"/>
        <v>24019801.525513392</v>
      </c>
    </row>
    <row r="254" spans="1:12" x14ac:dyDescent="0.3">
      <c r="A254">
        <f>'INB Plot'!$C$28 + (ROW() - 52)*'INB Plot'!$C$29</f>
        <v>2145</v>
      </c>
      <c r="B254">
        <f t="shared" si="27"/>
        <v>7.1174509421521373E-8</v>
      </c>
      <c r="C254">
        <f t="shared" si="28"/>
        <v>7.4557315936626281E-9</v>
      </c>
      <c r="D254" s="5">
        <f t="shared" si="29"/>
        <v>12698979.036539581</v>
      </c>
      <c r="E254" s="5">
        <f t="shared" si="30"/>
        <v>1330254.0471232058</v>
      </c>
      <c r="F254" s="15">
        <f t="shared" si="31"/>
        <v>79.484496425803357</v>
      </c>
      <c r="G254">
        <f t="shared" si="32"/>
        <v>166.14011824165379</v>
      </c>
      <c r="H254">
        <f t="shared" si="33"/>
        <v>-205.94356075831172</v>
      </c>
      <c r="I254" s="15">
        <f t="shared" si="34"/>
        <v>39.681053909145419</v>
      </c>
      <c r="J254" s="5">
        <f xml:space="preserve"> 'INB Plot'!$C$16*($H$2 - I254)</f>
        <v>30849569.630218949</v>
      </c>
      <c r="K254" s="5">
        <f xml:space="preserve"> 'INB Plot'!$C$17 + A254*'INB Plot'!$C$18</f>
        <v>6835000</v>
      </c>
      <c r="L254" s="5">
        <f t="shared" si="35"/>
        <v>24014569.630218949</v>
      </c>
    </row>
    <row r="255" spans="1:12" x14ac:dyDescent="0.3">
      <c r="A255">
        <f>'INB Plot'!$C$28 + (ROW() - 52)*'INB Plot'!$C$29</f>
        <v>2155</v>
      </c>
      <c r="B255">
        <f t="shared" si="27"/>
        <v>7.1140033832188643E-8</v>
      </c>
      <c r="C255">
        <f t="shared" si="28"/>
        <v>7.4211502782931353E-9</v>
      </c>
      <c r="D255" s="5">
        <f t="shared" si="29"/>
        <v>12692827.890718319</v>
      </c>
      <c r="E255" s="5">
        <f t="shared" si="30"/>
        <v>1324084.0376282004</v>
      </c>
      <c r="F255" s="15">
        <f t="shared" si="31"/>
        <v>79.154170717013528</v>
      </c>
      <c r="G255">
        <f t="shared" si="32"/>
        <v>166.46945185164248</v>
      </c>
      <c r="H255">
        <f t="shared" si="33"/>
        <v>-206.10632886428181</v>
      </c>
      <c r="I255" s="15">
        <f t="shared" si="34"/>
        <v>39.517293704374197</v>
      </c>
      <c r="J255" s="5">
        <f xml:space="preserve"> 'INB Plot'!$C$16*($H$2 - I255)</f>
        <v>30874133.660934631</v>
      </c>
      <c r="K255" s="5">
        <f xml:space="preserve"> 'INB Plot'!$C$17 + A255*'INB Plot'!$C$18</f>
        <v>6865000</v>
      </c>
      <c r="L255" s="5">
        <f t="shared" si="35"/>
        <v>24009133.660934631</v>
      </c>
    </row>
    <row r="256" spans="1:12" x14ac:dyDescent="0.3">
      <c r="A256">
        <f>'INB Plot'!$C$28 + (ROW() - 52)*'INB Plot'!$C$29</f>
        <v>2165</v>
      </c>
      <c r="B256">
        <f t="shared" si="27"/>
        <v>7.1105876724050674E-8</v>
      </c>
      <c r="C256">
        <f t="shared" si="28"/>
        <v>7.3868882733148658E-9</v>
      </c>
      <c r="D256" s="5">
        <f t="shared" si="29"/>
        <v>12686733.568415033</v>
      </c>
      <c r="E256" s="5">
        <f t="shared" si="30"/>
        <v>1317970.9995966759</v>
      </c>
      <c r="F256" s="15">
        <f t="shared" si="31"/>
        <v>78.82657905099893</v>
      </c>
      <c r="G256">
        <f t="shared" si="32"/>
        <v>166.79605806113443</v>
      </c>
      <c r="H256">
        <f t="shared" si="33"/>
        <v>-206.26775983235672</v>
      </c>
      <c r="I256" s="15">
        <f t="shared" si="34"/>
        <v>39.354877279776645</v>
      </c>
      <c r="J256" s="5">
        <f xml:space="preserve"> 'INB Plot'!$C$16*($H$2 - I256)</f>
        <v>30898496.124624263</v>
      </c>
      <c r="K256" s="5">
        <f xml:space="preserve"> 'INB Plot'!$C$17 + A256*'INB Plot'!$C$18</f>
        <v>6895000</v>
      </c>
      <c r="L256" s="5">
        <f t="shared" si="35"/>
        <v>24003496.124624263</v>
      </c>
    </row>
    <row r="257" spans="1:12" x14ac:dyDescent="0.3">
      <c r="A257">
        <f>'INB Plot'!$C$28 + (ROW() - 52)*'INB Plot'!$C$29</f>
        <v>2175</v>
      </c>
      <c r="B257">
        <f t="shared" si="27"/>
        <v>7.1072033704263403E-8</v>
      </c>
      <c r="C257">
        <f t="shared" si="28"/>
        <v>7.3529411764705886E-9</v>
      </c>
      <c r="D257" s="5">
        <f t="shared" si="29"/>
        <v>12680695.285857068</v>
      </c>
      <c r="E257" s="5">
        <f t="shared" si="30"/>
        <v>1311914.1475764706</v>
      </c>
      <c r="F257" s="15">
        <f t="shared" si="31"/>
        <v>78.501687626158883</v>
      </c>
      <c r="G257">
        <f t="shared" si="32"/>
        <v>167.11997061116654</v>
      </c>
      <c r="H257">
        <f t="shared" si="33"/>
        <v>-206.42787004301874</v>
      </c>
      <c r="I257" s="15">
        <f t="shared" si="34"/>
        <v>39.193788194306677</v>
      </c>
      <c r="J257" s="5">
        <f xml:space="preserve"> 'INB Plot'!$C$16*($H$2 - I257)</f>
        <v>30922659.487444758</v>
      </c>
      <c r="K257" s="5">
        <f xml:space="preserve"> 'INB Plot'!$C$17 + A257*'INB Plot'!$C$18</f>
        <v>6925000</v>
      </c>
      <c r="L257" s="5">
        <f t="shared" si="35"/>
        <v>23997659.487444758</v>
      </c>
    </row>
    <row r="258" spans="1:12" x14ac:dyDescent="0.3">
      <c r="A258">
        <f>'INB Plot'!$C$28 + (ROW() - 52)*'INB Plot'!$C$29</f>
        <v>2185</v>
      </c>
      <c r="B258">
        <f t="shared" si="27"/>
        <v>7.1038500460400965E-8</v>
      </c>
      <c r="C258">
        <f t="shared" si="28"/>
        <v>7.3193046660567242E-9</v>
      </c>
      <c r="D258" s="5">
        <f t="shared" si="29"/>
        <v>12674712.27362</v>
      </c>
      <c r="E258" s="5">
        <f t="shared" si="30"/>
        <v>1305912.7104878316</v>
      </c>
      <c r="F258" s="15">
        <f t="shared" si="31"/>
        <v>78.179463195761457</v>
      </c>
      <c r="G258">
        <f t="shared" si="32"/>
        <v>167.44122268850833</v>
      </c>
      <c r="H258">
        <f t="shared" si="33"/>
        <v>-206.58667561080466</v>
      </c>
      <c r="I258" s="15">
        <f t="shared" si="34"/>
        <v>39.034010273465128</v>
      </c>
      <c r="J258" s="5">
        <f xml:space="preserve"> 'INB Plot'!$C$16*($H$2 - I258)</f>
        <v>30946626.175570991</v>
      </c>
      <c r="K258" s="5">
        <f xml:space="preserve"> 'INB Plot'!$C$17 + A258*'INB Plot'!$C$18</f>
        <v>6955000</v>
      </c>
      <c r="L258" s="5">
        <f t="shared" si="35"/>
        <v>23991626.175570991</v>
      </c>
    </row>
    <row r="259" spans="1:12" x14ac:dyDescent="0.3">
      <c r="A259">
        <f>'INB Plot'!$C$28 + (ROW() - 52)*'INB Plot'!$C$29</f>
        <v>2195</v>
      </c>
      <c r="B259">
        <f t="shared" si="27"/>
        <v>7.1005272758623817E-8</v>
      </c>
      <c r="C259">
        <f t="shared" si="28"/>
        <v>7.2859744990892535E-9</v>
      </c>
      <c r="D259" s="5">
        <f t="shared" si="29"/>
        <v>12668783.776300807</v>
      </c>
      <c r="E259" s="5">
        <f t="shared" si="30"/>
        <v>1299965.9312961749</v>
      </c>
      <c r="F259" s="15">
        <f t="shared" si="31"/>
        <v>77.859873056605267</v>
      </c>
      <c r="G259">
        <f t="shared" si="32"/>
        <v>167.75984693699695</v>
      </c>
      <c r="H259">
        <f t="shared" si="33"/>
        <v>-206.74419238966971</v>
      </c>
      <c r="I259" s="15">
        <f t="shared" si="34"/>
        <v>38.875527603932511</v>
      </c>
      <c r="J259" s="5">
        <f xml:space="preserve"> 'INB Plot'!$C$16*($H$2 - I259)</f>
        <v>30970398.576000884</v>
      </c>
      <c r="K259" s="5">
        <f xml:space="preserve"> 'INB Plot'!$C$17 + A259*'INB Plot'!$C$18</f>
        <v>6985000</v>
      </c>
      <c r="L259" s="5">
        <f t="shared" si="35"/>
        <v>23985398.576000884</v>
      </c>
    </row>
    <row r="260" spans="1:12" x14ac:dyDescent="0.3">
      <c r="A260">
        <f>'INB Plot'!$C$28 + (ROW() - 52)*'INB Plot'!$C$29</f>
        <v>2205</v>
      </c>
      <c r="B260">
        <f t="shared" si="27"/>
        <v>7.0972346441896817E-8</v>
      </c>
      <c r="C260">
        <f t="shared" si="28"/>
        <v>7.2529465095194923E-9</v>
      </c>
      <c r="D260" s="5">
        <f t="shared" si="29"/>
        <v>12662909.05219993</v>
      </c>
      <c r="E260" s="5">
        <f t="shared" si="30"/>
        <v>1294073.0666937444</v>
      </c>
      <c r="F260" s="15">
        <f t="shared" si="31"/>
        <v>77.542885037958243</v>
      </c>
      <c r="G260">
        <f t="shared" si="32"/>
        <v>168.07587546859349</v>
      </c>
      <c r="H260">
        <f t="shared" si="33"/>
        <v>-206.90043597822267</v>
      </c>
      <c r="I260" s="15">
        <f t="shared" si="34"/>
        <v>38.718324528329049</v>
      </c>
      <c r="J260" s="5">
        <f xml:space="preserve"> 'INB Plot'!$C$16*($H$2 - I260)</f>
        <v>30993979.037341405</v>
      </c>
      <c r="K260" s="5">
        <f xml:space="preserve"> 'INB Plot'!$C$17 + A260*'INB Plot'!$C$18</f>
        <v>7015000</v>
      </c>
      <c r="L260" s="5">
        <f t="shared" si="35"/>
        <v>23978979.037341405</v>
      </c>
    </row>
    <row r="261" spans="1:12" x14ac:dyDescent="0.3">
      <c r="A261">
        <f>'INB Plot'!$C$28 + (ROW() - 52)*'INB Plot'!$C$29</f>
        <v>2215</v>
      </c>
      <c r="B261">
        <f t="shared" si="27"/>
        <v>7.0939717428255376E-8</v>
      </c>
      <c r="C261">
        <f t="shared" si="28"/>
        <v>7.2202166064981951E-9</v>
      </c>
      <c r="D261" s="5">
        <f t="shared" si="29"/>
        <v>12657087.373011926</v>
      </c>
      <c r="E261" s="5">
        <f t="shared" si="30"/>
        <v>1288233.3867898916</v>
      </c>
      <c r="F261" s="15">
        <f t="shared" si="31"/>
        <v>77.22846749076551</v>
      </c>
      <c r="G261">
        <f t="shared" si="32"/>
        <v>168.38933987417295</v>
      </c>
      <c r="H261">
        <f t="shared" si="33"/>
        <v>-207.05542172483359</v>
      </c>
      <c r="I261" s="15">
        <f t="shared" si="34"/>
        <v>38.562385640104878</v>
      </c>
      <c r="J261" s="5">
        <f xml:space="preserve"> 'INB Plot'!$C$16*($H$2 - I261)</f>
        <v>31017369.870575029</v>
      </c>
      <c r="K261" s="5">
        <f xml:space="preserve"> 'INB Plot'!$C$17 + A261*'INB Plot'!$C$18</f>
        <v>7045000</v>
      </c>
      <c r="L261" s="5">
        <f t="shared" si="35"/>
        <v>23972369.870575029</v>
      </c>
    </row>
    <row r="262" spans="1:12" x14ac:dyDescent="0.3">
      <c r="A262">
        <f>'INB Plot'!$C$28 + (ROW() - 52)*'INB Plot'!$C$29</f>
        <v>2225</v>
      </c>
      <c r="B262">
        <f t="shared" si="27"/>
        <v>7.0907381709118586E-8</v>
      </c>
      <c r="C262">
        <f t="shared" si="28"/>
        <v>7.1877807726864333E-9</v>
      </c>
      <c r="D262" s="5">
        <f t="shared" si="29"/>
        <v>12651318.023524491</v>
      </c>
      <c r="E262" s="5">
        <f t="shared" si="30"/>
        <v>1282446.1748097036</v>
      </c>
      <c r="F262" s="15">
        <f t="shared" si="31"/>
        <v>76.916589277118447</v>
      </c>
      <c r="G262">
        <f t="shared" si="32"/>
        <v>168.70027123405066</v>
      </c>
      <c r="H262">
        <f t="shared" si="33"/>
        <v>-207.20916473262201</v>
      </c>
      <c r="I262" s="15">
        <f t="shared" si="34"/>
        <v>38.407695778547094</v>
      </c>
      <c r="J262" s="5">
        <f xml:space="preserve"> 'INB Plot'!$C$16*($H$2 - I262)</f>
        <v>31040573.349808697</v>
      </c>
      <c r="K262" s="5">
        <f xml:space="preserve"> 'INB Plot'!$C$17 + A262*'INB Plot'!$C$18</f>
        <v>7075000</v>
      </c>
      <c r="L262" s="5">
        <f t="shared" si="35"/>
        <v>23965573.349808697</v>
      </c>
    </row>
    <row r="263" spans="1:12" x14ac:dyDescent="0.3">
      <c r="A263">
        <f>'INB Plot'!$C$28 + (ROW() - 52)*'INB Plot'!$C$29</f>
        <v>2235</v>
      </c>
      <c r="B263">
        <f t="shared" si="27"/>
        <v>7.0875335347647443E-8</v>
      </c>
      <c r="C263">
        <f t="shared" si="28"/>
        <v>7.1556350626118069E-9</v>
      </c>
      <c r="D263" s="5">
        <f t="shared" si="29"/>
        <v>12645600.301325534</v>
      </c>
      <c r="E263" s="5">
        <f t="shared" si="30"/>
        <v>1276710.7268007156</v>
      </c>
      <c r="F263" s="15">
        <f t="shared" si="31"/>
        <v>76.607219759978108</v>
      </c>
      <c r="G263">
        <f t="shared" si="32"/>
        <v>169.00870012825544</v>
      </c>
      <c r="H263">
        <f t="shared" si="33"/>
        <v>-207.36167986432736</v>
      </c>
      <c r="I263" s="15">
        <f t="shared" si="34"/>
        <v>38.254240023906192</v>
      </c>
      <c r="J263" s="5">
        <f xml:space="preserve"> 'INB Plot'!$C$16*($H$2 - I263)</f>
        <v>31063591.713004831</v>
      </c>
      <c r="K263" s="5">
        <f xml:space="preserve"> 'INB Plot'!$C$17 + A263*'INB Plot'!$C$18</f>
        <v>7105000</v>
      </c>
      <c r="L263" s="5">
        <f t="shared" si="35"/>
        <v>23958591.713004831</v>
      </c>
    </row>
    <row r="264" spans="1:12" x14ac:dyDescent="0.3">
      <c r="A264">
        <f>'INB Plot'!$C$28 + (ROW() - 52)*'INB Plot'!$C$29</f>
        <v>2245</v>
      </c>
      <c r="B264">
        <f t="shared" si="27"/>
        <v>7.0843574477147091E-8</v>
      </c>
      <c r="C264">
        <f t="shared" si="28"/>
        <v>7.1237756010685662E-9</v>
      </c>
      <c r="D264" s="5">
        <f t="shared" si="29"/>
        <v>12639933.516518103</v>
      </c>
      <c r="E264" s="5">
        <f t="shared" si="30"/>
        <v>1271026.351347462</v>
      </c>
      <c r="F264" s="15">
        <f t="shared" si="31"/>
        <v>76.300328793145226</v>
      </c>
      <c r="G264">
        <f t="shared" si="32"/>
        <v>169.31465664655479</v>
      </c>
      <c r="H264">
        <f t="shared" si="33"/>
        <v>-207.51298174705897</v>
      </c>
      <c r="I264" s="15">
        <f t="shared" si="34"/>
        <v>38.102003692641063</v>
      </c>
      <c r="J264" s="5">
        <f xml:space="preserve"> 'INB Plot'!$C$16*($H$2 - I264)</f>
        <v>31086427.162694603</v>
      </c>
      <c r="K264" s="5">
        <f xml:space="preserve"> 'INB Plot'!$C$17 + A264*'INB Plot'!$C$18</f>
        <v>7135000</v>
      </c>
      <c r="L264" s="5">
        <f t="shared" si="35"/>
        <v>23951427.162694603</v>
      </c>
    </row>
    <row r="265" spans="1:12" x14ac:dyDescent="0.3">
      <c r="A265">
        <f>'INB Plot'!$C$28 + (ROW() - 52)*'INB Plot'!$C$29</f>
        <v>2255</v>
      </c>
      <c r="B265">
        <f t="shared" si="27"/>
        <v>7.0812095299511485E-8</v>
      </c>
      <c r="C265">
        <f t="shared" si="28"/>
        <v>7.0921985815602833E-9</v>
      </c>
      <c r="D265" s="5">
        <f t="shared" si="29"/>
        <v>12634316.991442887</v>
      </c>
      <c r="E265" s="5">
        <f t="shared" si="30"/>
        <v>1265392.3692936169</v>
      </c>
      <c r="F265" s="15">
        <f t="shared" si="31"/>
        <v>75.99588671147049</v>
      </c>
      <c r="G265">
        <f t="shared" si="32"/>
        <v>169.61817039824109</v>
      </c>
      <c r="H265">
        <f t="shared" si="33"/>
        <v>-207.66308477694088</v>
      </c>
      <c r="I265" s="15">
        <f t="shared" si="34"/>
        <v>37.950972332770704</v>
      </c>
      <c r="J265" s="5">
        <f xml:space="preserve"> 'INB Plot'!$C$16*($H$2 - I265)</f>
        <v>31109081.866675157</v>
      </c>
      <c r="K265" s="5">
        <f xml:space="preserve"> 'INB Plot'!$C$17 + A265*'INB Plot'!$C$18</f>
        <v>7165000</v>
      </c>
      <c r="L265" s="5">
        <f t="shared" si="35"/>
        <v>23944081.866675157</v>
      </c>
    </row>
    <row r="266" spans="1:12" x14ac:dyDescent="0.3">
      <c r="A266">
        <f>'INB Plot'!$C$28 + (ROW() - 52)*'INB Plot'!$C$29</f>
        <v>2265</v>
      </c>
      <c r="B266">
        <f t="shared" si="27"/>
        <v>7.0780894083709318E-8</v>
      </c>
      <c r="C266">
        <f t="shared" si="28"/>
        <v>7.0609002647837598E-9</v>
      </c>
      <c r="D266" s="5">
        <f t="shared" si="29"/>
        <v>12628750.060408074</v>
      </c>
      <c r="E266" s="5">
        <f t="shared" si="30"/>
        <v>1259808.1134714915</v>
      </c>
      <c r="F266" s="15">
        <f t="shared" si="31"/>
        <v>75.693864321298037</v>
      </c>
      <c r="G266">
        <f t="shared" si="32"/>
        <v>169.91927052168307</v>
      </c>
      <c r="H266">
        <f t="shared" si="33"/>
        <v>-207.81200312364234</v>
      </c>
      <c r="I266" s="15">
        <f t="shared" si="34"/>
        <v>37.80113171933877</v>
      </c>
      <c r="J266" s="5">
        <f xml:space="preserve"> 'INB Plot'!$C$16*($H$2 - I266)</f>
        <v>31131557.958689947</v>
      </c>
      <c r="K266" s="5">
        <f xml:space="preserve"> 'INB Plot'!$C$17 + A266*'INB Plot'!$C$18</f>
        <v>7195000</v>
      </c>
      <c r="L266" s="5">
        <f t="shared" si="35"/>
        <v>23936557.958689947</v>
      </c>
    </row>
    <row r="267" spans="1:12" x14ac:dyDescent="0.3">
      <c r="A267">
        <f>'INB Plot'!$C$28 + (ROW() - 52)*'INB Plot'!$C$29</f>
        <v>2275</v>
      </c>
      <c r="B267">
        <f t="shared" si="27"/>
        <v>7.0749967164309788E-8</v>
      </c>
      <c r="C267">
        <f t="shared" si="28"/>
        <v>7.0298769771528997E-9</v>
      </c>
      <c r="D267" s="5">
        <f t="shared" si="29"/>
        <v>12623232.069426311</v>
      </c>
      <c r="E267" s="5">
        <f t="shared" si="30"/>
        <v>1254272.9284386642</v>
      </c>
      <c r="F267" s="15">
        <f t="shared" si="31"/>
        <v>75.39423289113607</v>
      </c>
      <c r="G267">
        <f t="shared" si="32"/>
        <v>170.21798569365251</v>
      </c>
      <c r="H267">
        <f t="shared" si="33"/>
        <v>-207.95975073480611</v>
      </c>
      <c r="I267" s="15">
        <f t="shared" si="34"/>
        <v>37.652467849982486</v>
      </c>
      <c r="J267" s="5">
        <f xml:space="preserve"> 'INB Plot'!$C$16*($H$2 - I267)</f>
        <v>31153857.53909339</v>
      </c>
      <c r="K267" s="5">
        <f xml:space="preserve"> 'INB Plot'!$C$17 + A267*'INB Plot'!$C$18</f>
        <v>7225000</v>
      </c>
      <c r="L267" s="5">
        <f t="shared" si="35"/>
        <v>23928857.53909339</v>
      </c>
    </row>
    <row r="268" spans="1:12" x14ac:dyDescent="0.3">
      <c r="A268">
        <f>'INB Plot'!$C$28 + (ROW() - 52)*'INB Plot'!$C$29</f>
        <v>2285</v>
      </c>
      <c r="B268">
        <f t="shared" si="27"/>
        <v>7.0719310940047249E-8</v>
      </c>
      <c r="C268">
        <f t="shared" si="28"/>
        <v>6.9991251093613301E-9</v>
      </c>
      <c r="D268" s="5">
        <f t="shared" si="29"/>
        <v>12617762.375958614</v>
      </c>
      <c r="E268" s="5">
        <f t="shared" si="30"/>
        <v>1248786.1702215225</v>
      </c>
      <c r="F268" s="15">
        <f t="shared" si="31"/>
        <v>75.096964142547719</v>
      </c>
      <c r="G268">
        <f t="shared" si="32"/>
        <v>170.51434413842674</v>
      </c>
      <c r="H268">
        <f t="shared" si="33"/>
        <v>-208.10634134036832</v>
      </c>
      <c r="I268" s="15">
        <f t="shared" si="34"/>
        <v>37.504966940606153</v>
      </c>
      <c r="J268" s="5">
        <f xml:space="preserve"> 'INB Plot'!$C$16*($H$2 - I268)</f>
        <v>31175982.675499838</v>
      </c>
      <c r="K268" s="5">
        <f xml:space="preserve"> 'INB Plot'!$C$17 + A268*'INB Plot'!$C$18</f>
        <v>7255000</v>
      </c>
      <c r="L268" s="5">
        <f t="shared" si="35"/>
        <v>23920982.675499838</v>
      </c>
    </row>
    <row r="269" spans="1:12" x14ac:dyDescent="0.3">
      <c r="A269">
        <f>'INB Plot'!$C$28 + (ROW() - 52)*'INB Plot'!$C$29</f>
        <v>2295</v>
      </c>
      <c r="B269">
        <f t="shared" si="27"/>
        <v>7.0688921872423167E-8</v>
      </c>
      <c r="C269">
        <f t="shared" si="28"/>
        <v>6.9686411149825785E-9</v>
      </c>
      <c r="D269" s="5">
        <f t="shared" si="29"/>
        <v>12612340.348664928</v>
      </c>
      <c r="E269" s="5">
        <f t="shared" si="30"/>
        <v>1243347.2060655053</v>
      </c>
      <c r="F269" s="15">
        <f t="shared" si="31"/>
        <v>74.802030241256816</v>
      </c>
      <c r="G269">
        <f t="shared" si="32"/>
        <v>170.80837363668013</v>
      </c>
      <c r="H269">
        <f t="shared" si="33"/>
        <v>-208.2517884567846</v>
      </c>
      <c r="I269" s="15">
        <f t="shared" si="34"/>
        <v>37.358615421152365</v>
      </c>
      <c r="J269" s="5">
        <f xml:space="preserve"> 'INB Plot'!$C$16*($H$2 - I269)</f>
        <v>31197935.403417908</v>
      </c>
      <c r="K269" s="5">
        <f xml:space="preserve"> 'INB Plot'!$C$17 + A269*'INB Plot'!$C$18</f>
        <v>7285000</v>
      </c>
      <c r="L269" s="5">
        <f t="shared" si="35"/>
        <v>23912935.403417908</v>
      </c>
    </row>
    <row r="270" spans="1:12" x14ac:dyDescent="0.3">
      <c r="A270">
        <f>'INB Plot'!$C$28 + (ROW() - 52)*'INB Plot'!$C$29</f>
        <v>2305</v>
      </c>
      <c r="B270">
        <f t="shared" si="27"/>
        <v>7.0658796484344622E-8</v>
      </c>
      <c r="C270">
        <f t="shared" si="28"/>
        <v>6.938421509106678E-9</v>
      </c>
      <c r="D270" s="5">
        <f t="shared" si="29"/>
        <v>12606965.367161207</v>
      </c>
      <c r="E270" s="5">
        <f t="shared" si="30"/>
        <v>1237955.4141918474</v>
      </c>
      <c r="F270" s="15">
        <f t="shared" si="31"/>
        <v>74.509403788462393</v>
      </c>
      <c r="G270">
        <f t="shared" si="32"/>
        <v>171.10010153416454</v>
      </c>
      <c r="H270">
        <f t="shared" si="33"/>
        <v>-208.39610539115409</v>
      </c>
      <c r="I270" s="15">
        <f t="shared" si="34"/>
        <v>37.21339993147285</v>
      </c>
      <c r="J270" s="5">
        <f xml:space="preserve"> 'INB Plot'!$C$16*($H$2 - I270)</f>
        <v>31219717.726869833</v>
      </c>
      <c r="K270" s="5">
        <f xml:space="preserve"> 'INB Plot'!$C$17 + A270*'INB Plot'!$C$18</f>
        <v>7315000</v>
      </c>
      <c r="L270" s="5">
        <f t="shared" si="35"/>
        <v>23904717.726869833</v>
      </c>
    </row>
    <row r="271" spans="1:12" x14ac:dyDescent="0.3">
      <c r="A271">
        <f>'INB Plot'!$C$28 + (ROW() - 52)*'INB Plot'!$C$29</f>
        <v>2315</v>
      </c>
      <c r="B271">
        <f t="shared" si="27"/>
        <v>7.0628931358798066E-8</v>
      </c>
      <c r="C271">
        <f t="shared" si="28"/>
        <v>6.9084628670120902E-9</v>
      </c>
      <c r="D271" s="5">
        <f t="shared" si="29"/>
        <v>12601636.821782788</v>
      </c>
      <c r="E271" s="5">
        <f t="shared" si="30"/>
        <v>1232610.1835606219</v>
      </c>
      <c r="F271" s="15">
        <f t="shared" si="31"/>
        <v>74.219057812355757</v>
      </c>
      <c r="G271">
        <f t="shared" si="32"/>
        <v>171.38955475018713</v>
      </c>
      <c r="H271">
        <f t="shared" si="33"/>
        <v>-208.53930524524844</v>
      </c>
      <c r="I271" s="15">
        <f t="shared" si="34"/>
        <v>37.069307317294431</v>
      </c>
      <c r="J271" s="5">
        <f xml:space="preserve"> 'INB Plot'!$C$16*($H$2 - I271)</f>
        <v>31241331.618996598</v>
      </c>
      <c r="K271" s="5">
        <f xml:space="preserve"> 'INB Plot'!$C$17 + A271*'INB Plot'!$C$18</f>
        <v>7345000</v>
      </c>
      <c r="L271" s="5">
        <f t="shared" si="35"/>
        <v>23896331.618996598</v>
      </c>
    </row>
    <row r="272" spans="1:12" x14ac:dyDescent="0.3">
      <c r="A272">
        <f>'INB Plot'!$C$28 + (ROW() - 52)*'INB Plot'!$C$29</f>
        <v>2325</v>
      </c>
      <c r="B272">
        <f t="shared" si="27"/>
        <v>7.0599323137557293E-8</v>
      </c>
      <c r="C272">
        <f t="shared" si="28"/>
        <v>6.8787618228718832E-9</v>
      </c>
      <c r="D272" s="5">
        <f t="shared" si="29"/>
        <v>12596354.113353861</v>
      </c>
      <c r="E272" s="5">
        <f t="shared" si="30"/>
        <v>1227310.9136398968</v>
      </c>
      <c r="F272" s="15">
        <f t="shared" si="31"/>
        <v>73.930965759835587</v>
      </c>
      <c r="G272">
        <f t="shared" si="32"/>
        <v>171.67675978589102</v>
      </c>
      <c r="H272">
        <f t="shared" si="33"/>
        <v>-208.6814009194494</v>
      </c>
      <c r="I272" s="17">
        <f t="shared" si="34"/>
        <v>36.926324626277221</v>
      </c>
      <c r="J272" s="16">
        <f xml:space="preserve"> 'INB Plot'!$C$16*($H$2 - I272)</f>
        <v>31262779.022649176</v>
      </c>
      <c r="K272" s="16">
        <f xml:space="preserve"> 'INB Plot'!$C$17 + A272*'INB Plot'!$C$18</f>
        <v>7375000</v>
      </c>
      <c r="L272" s="16">
        <f t="shared" si="35"/>
        <v>23887779.022649176</v>
      </c>
    </row>
    <row r="273" spans="1:12" x14ac:dyDescent="0.3">
      <c r="A273">
        <f>'INB Plot'!$C$28 + (ROW() - 52)*'INB Plot'!$C$29</f>
        <v>2335</v>
      </c>
      <c r="B273">
        <f t="shared" si="27"/>
        <v>7.0569968519924578E-8</v>
      </c>
      <c r="C273">
        <f t="shared" si="28"/>
        <v>6.8493150684931506E-9</v>
      </c>
      <c r="D273" s="5">
        <f t="shared" si="29"/>
        <v>12591116.652962869</v>
      </c>
      <c r="E273" s="5">
        <f t="shared" si="30"/>
        <v>1222057.0141808218</v>
      </c>
      <c r="F273" s="15">
        <f t="shared" si="31"/>
        <v>73.645101488414923</v>
      </c>
      <c r="G273">
        <f t="shared" si="32"/>
        <v>171.96174273234385</v>
      </c>
      <c r="H273">
        <f t="shared" si="33"/>
        <v>-208.82240511659961</v>
      </c>
      <c r="I273" s="15">
        <f t="shared" si="34"/>
        <v>36.784439104159162</v>
      </c>
      <c r="J273" s="5">
        <f xml:space="preserve"> 'INB Plot'!$C$16*($H$2 - I273)</f>
        <v>31284061.850966886</v>
      </c>
      <c r="K273" s="5">
        <f xml:space="preserve"> 'INB Plot'!$C$17 + A273*'INB Plot'!$C$18</f>
        <v>7405000</v>
      </c>
      <c r="L273" s="5">
        <f t="shared" si="35"/>
        <v>23879061.850966886</v>
      </c>
    </row>
    <row r="274" spans="1:12" x14ac:dyDescent="0.3">
      <c r="A274">
        <f>'INB Plot'!$C$28 + (ROW() - 52)*'INB Plot'!$C$29</f>
        <v>2345</v>
      </c>
      <c r="B274">
        <f t="shared" si="27"/>
        <v>7.0540864261504091E-8</v>
      </c>
      <c r="C274">
        <f t="shared" si="28"/>
        <v>6.8201193520886617E-9</v>
      </c>
      <c r="D274" s="5">
        <f t="shared" si="29"/>
        <v>12585923.861743657</v>
      </c>
      <c r="E274" s="5">
        <f t="shared" si="30"/>
        <v>1216847.9049984654</v>
      </c>
      <c r="F274" s="15">
        <f t="shared" si="31"/>
        <v>73.361439258315016</v>
      </c>
      <c r="G274">
        <f t="shared" si="32"/>
        <v>172.24452927843856</v>
      </c>
      <c r="H274">
        <f t="shared" si="33"/>
        <v>-208.96233034575641</v>
      </c>
      <c r="I274" s="15">
        <f t="shared" si="34"/>
        <v>36.643638190997166</v>
      </c>
      <c r="J274" s="5">
        <f xml:space="preserve"> 'INB Plot'!$C$16*($H$2 - I274)</f>
        <v>31305181.987941187</v>
      </c>
      <c r="K274" s="5">
        <f xml:space="preserve"> 'INB Plot'!$C$17 + A274*'INB Plot'!$C$18</f>
        <v>7435000</v>
      </c>
      <c r="L274" s="5">
        <f t="shared" si="35"/>
        <v>23870181.987941187</v>
      </c>
    </row>
    <row r="275" spans="1:12" x14ac:dyDescent="0.3">
      <c r="A275">
        <f>'INB Plot'!$C$28 + (ROW() - 52)*'INB Plot'!$C$29</f>
        <v>2355</v>
      </c>
      <c r="B275">
        <f t="shared" si="27"/>
        <v>7.0512007173006481E-8</v>
      </c>
      <c r="C275">
        <f t="shared" si="28"/>
        <v>6.7911714770797966E-9</v>
      </c>
      <c r="D275" s="5">
        <f t="shared" si="29"/>
        <v>12580775.170662185</v>
      </c>
      <c r="E275" s="5">
        <f t="shared" si="30"/>
        <v>1211683.0157582343</v>
      </c>
      <c r="F275" s="15">
        <f t="shared" si="31"/>
        <v>73.079953724741472</v>
      </c>
      <c r="G275">
        <f t="shared" si="32"/>
        <v>172.52514471861332</v>
      </c>
      <c r="H275">
        <f t="shared" si="33"/>
        <v>-209.10118892587172</v>
      </c>
      <c r="I275" s="15">
        <f t="shared" si="34"/>
        <v>36.503909517483066</v>
      </c>
      <c r="J275" s="5">
        <f xml:space="preserve"> 'INB Plot'!$C$16*($H$2 - I275)</f>
        <v>31326141.288968302</v>
      </c>
      <c r="K275" s="5">
        <f xml:space="preserve"> 'INB Plot'!$C$17 + A275*'INB Plot'!$C$18</f>
        <v>7465000</v>
      </c>
      <c r="L275" s="5">
        <f t="shared" si="35"/>
        <v>23861141.288968302</v>
      </c>
    </row>
    <row r="276" spans="1:12" x14ac:dyDescent="0.3">
      <c r="A276">
        <f>'INB Plot'!$C$28 + (ROW() - 52)*'INB Plot'!$C$29</f>
        <v>2365</v>
      </c>
      <c r="B276">
        <f t="shared" si="27"/>
        <v>7.0483394119083922E-8</v>
      </c>
      <c r="C276">
        <f t="shared" si="28"/>
        <v>6.7624683009298395E-9</v>
      </c>
      <c r="D276" s="5">
        <f t="shared" si="29"/>
        <v>12575670.020308679</v>
      </c>
      <c r="E276" s="5">
        <f t="shared" si="30"/>
        <v>1206561.7857677091</v>
      </c>
      <c r="F276" s="15">
        <f t="shared" si="31"/>
        <v>72.800619930337049</v>
      </c>
      <c r="G276">
        <f t="shared" si="32"/>
        <v>172.80361396039257</v>
      </c>
      <c r="H276">
        <f t="shared" si="33"/>
        <v>-209.23899298937971</v>
      </c>
      <c r="I276" s="15">
        <f t="shared" si="34"/>
        <v>36.365240901349921</v>
      </c>
      <c r="J276" s="5">
        <f xml:space="preserve"> 'INB Plot'!$C$16*($H$2 - I276)</f>
        <v>31346941.581388272</v>
      </c>
      <c r="K276" s="5">
        <f xml:space="preserve"> 'INB Plot'!$C$17 + A276*'INB Plot'!$C$18</f>
        <v>7495000</v>
      </c>
      <c r="L276" s="5">
        <f t="shared" si="35"/>
        <v>23851941.581388272</v>
      </c>
    </row>
    <row r="277" spans="1:12" x14ac:dyDescent="0.3">
      <c r="A277">
        <f>'INB Plot'!$C$28 + (ROW() - 52)*'INB Plot'!$C$29</f>
        <v>2375</v>
      </c>
      <c r="B277">
        <f t="shared" si="27"/>
        <v>7.0455022017194377E-8</v>
      </c>
      <c r="C277">
        <f t="shared" si="28"/>
        <v>6.734006734006734E-9</v>
      </c>
      <c r="D277" s="5">
        <f t="shared" si="29"/>
        <v>12570607.860694988</v>
      </c>
      <c r="E277" s="5">
        <f t="shared" si="30"/>
        <v>1201483.6637737374</v>
      </c>
      <c r="F277" s="15">
        <f t="shared" si="31"/>
        <v>72.523413297807394</v>
      </c>
      <c r="G277">
        <f t="shared" si="32"/>
        <v>173.07996153175861</v>
      </c>
      <c r="H277">
        <f t="shared" si="33"/>
        <v>-209.37575448570834</v>
      </c>
      <c r="I277" s="15">
        <f t="shared" si="34"/>
        <v>36.227620343857666</v>
      </c>
      <c r="J277" s="5">
        <f xml:space="preserve"> 'INB Plot'!$C$16*($H$2 - I277)</f>
        <v>31367584.66501211</v>
      </c>
      <c r="K277" s="5">
        <f xml:space="preserve"> 'INB Plot'!$C$17 + A277*'INB Plot'!$C$18</f>
        <v>7525000</v>
      </c>
      <c r="L277" s="5">
        <f t="shared" si="35"/>
        <v>23842584.66501211</v>
      </c>
    </row>
    <row r="278" spans="1:12" x14ac:dyDescent="0.3">
      <c r="A278">
        <f>'INB Plot'!$C$28 + (ROW() - 52)*'INB Plot'!$C$29</f>
        <v>2385</v>
      </c>
      <c r="B278">
        <f t="shared" si="27"/>
        <v>7.0426887836494692E-8</v>
      </c>
      <c r="C278">
        <f t="shared" si="28"/>
        <v>6.7057837384744346E-9</v>
      </c>
      <c r="D278" s="5">
        <f t="shared" si="29"/>
        <v>12565588.151057094</v>
      </c>
      <c r="E278" s="5">
        <f t="shared" si="30"/>
        <v>1196448.1077646271</v>
      </c>
      <c r="F278" s="15">
        <f t="shared" si="31"/>
        <v>72.248309622713805</v>
      </c>
      <c r="G278">
        <f t="shared" si="32"/>
        <v>173.35421158835129</v>
      </c>
      <c r="H278">
        <f t="shared" si="33"/>
        <v>-209.51148518471172</v>
      </c>
      <c r="I278" s="15">
        <f t="shared" si="34"/>
        <v>36.091036026353379</v>
      </c>
      <c r="J278" s="5">
        <f xml:space="preserve"> 'INB Plot'!$C$16*($H$2 - I278)</f>
        <v>31388072.312637754</v>
      </c>
      <c r="K278" s="5">
        <f xml:space="preserve"> 'INB Plot'!$C$17 + A278*'INB Plot'!$C$18</f>
        <v>7555000</v>
      </c>
      <c r="L278" s="5">
        <f t="shared" si="35"/>
        <v>23833072.312637754</v>
      </c>
    </row>
    <row r="279" spans="1:12" x14ac:dyDescent="0.3">
      <c r="A279">
        <f>'INB Plot'!$C$28 + (ROW() - 52)*'INB Plot'!$C$29</f>
        <v>2395</v>
      </c>
      <c r="B279">
        <f t="shared" si="27"/>
        <v>7.0398988596761185E-8</v>
      </c>
      <c r="C279">
        <f t="shared" si="28"/>
        <v>6.6777963272120202E-9</v>
      </c>
      <c r="D279" s="5">
        <f t="shared" si="29"/>
        <v>12560610.359662525</v>
      </c>
      <c r="E279" s="5">
        <f t="shared" si="30"/>
        <v>1191454.5847772956</v>
      </c>
      <c r="F279" s="15">
        <f t="shared" si="31"/>
        <v>71.975285066430118</v>
      </c>
      <c r="G279">
        <f t="shared" si="32"/>
        <v>173.62638792050836</v>
      </c>
      <c r="H279">
        <f t="shared" si="33"/>
        <v>-209.64619668002285</v>
      </c>
      <c r="I279" s="15">
        <f t="shared" si="34"/>
        <v>35.955476306915614</v>
      </c>
      <c r="J279" s="5">
        <f xml:space="preserve"> 'INB Plot'!$C$16*($H$2 - I279)</f>
        <v>31408406.270553421</v>
      </c>
      <c r="K279" s="5">
        <f xml:space="preserve"> 'INB Plot'!$C$17 + A279*'INB Plot'!$C$18</f>
        <v>7585000</v>
      </c>
      <c r="L279" s="5">
        <f t="shared" si="35"/>
        <v>23823406.270553421</v>
      </c>
    </row>
    <row r="280" spans="1:12" x14ac:dyDescent="0.3">
      <c r="A280">
        <f>'INB Plot'!$C$28 + (ROW() - 52)*'INB Plot'!$C$29</f>
        <v>2405</v>
      </c>
      <c r="B280">
        <f t="shared" si="27"/>
        <v>7.0371321367337306E-8</v>
      </c>
      <c r="C280">
        <f t="shared" si="28"/>
        <v>6.6500415627597672E-9</v>
      </c>
      <c r="D280" s="5">
        <f t="shared" si="29"/>
        <v>12555673.963622587</v>
      </c>
      <c r="E280" s="5">
        <f t="shared" si="30"/>
        <v>1186502.5707092269</v>
      </c>
      <c r="F280" s="15">
        <f t="shared" si="31"/>
        <v>71.704316149258204</v>
      </c>
      <c r="G280">
        <f t="shared" si="32"/>
        <v>173.89651396014472</v>
      </c>
      <c r="H280">
        <f t="shared" si="33"/>
        <v>-209.77990039233515</v>
      </c>
      <c r="I280" s="15">
        <f t="shared" si="34"/>
        <v>35.82092971706777</v>
      </c>
      <c r="J280" s="5">
        <f xml:space="preserve"> 'INB Plot'!$C$16*($H$2 - I280)</f>
        <v>31428588.259030595</v>
      </c>
      <c r="K280" s="5">
        <f xml:space="preserve"> 'INB Plot'!$C$17 + A280*'INB Plot'!$C$18</f>
        <v>7615000</v>
      </c>
      <c r="L280" s="5">
        <f t="shared" si="35"/>
        <v>23813588.259030595</v>
      </c>
    </row>
    <row r="281" spans="1:12" x14ac:dyDescent="0.3">
      <c r="A281">
        <f>'INB Plot'!$C$28 + (ROW() - 52)*'INB Plot'!$C$29</f>
        <v>2415</v>
      </c>
      <c r="B281">
        <f t="shared" si="27"/>
        <v>7.0343883266107415E-8</v>
      </c>
      <c r="C281">
        <f t="shared" si="28"/>
        <v>6.6225165562913907E-9</v>
      </c>
      <c r="D281" s="5">
        <f t="shared" si="29"/>
        <v>12550778.448709272</v>
      </c>
      <c r="E281" s="5">
        <f t="shared" si="30"/>
        <v>1181591.5501350993</v>
      </c>
      <c r="F281" s="15">
        <f t="shared" si="31"/>
        <v>71.435379743698434</v>
      </c>
      <c r="G281">
        <f t="shared" si="32"/>
        <v>174.16461278747602</v>
      </c>
      <c r="H281">
        <f t="shared" si="33"/>
        <v>-209.91260757260972</v>
      </c>
      <c r="I281" s="15">
        <f t="shared" si="34"/>
        <v>35.687384958564735</v>
      </c>
      <c r="J281" s="5">
        <f xml:space="preserve"> 'INB Plot'!$C$16*($H$2 - I281)</f>
        <v>31448619.972806051</v>
      </c>
      <c r="K281" s="5">
        <f xml:space="preserve"> 'INB Plot'!$C$17 + A281*'INB Plot'!$C$18</f>
        <v>7645000</v>
      </c>
      <c r="L281" s="5">
        <f t="shared" si="35"/>
        <v>23803619.972806051</v>
      </c>
    </row>
    <row r="282" spans="1:12" x14ac:dyDescent="0.3">
      <c r="A282">
        <f>'INB Plot'!$C$28 + (ROW() - 52)*'INB Plot'!$C$29</f>
        <v>2425</v>
      </c>
      <c r="B282">
        <f t="shared" si="27"/>
        <v>7.0316671458495908E-8</v>
      </c>
      <c r="C282">
        <f t="shared" si="28"/>
        <v>6.5952184666117064E-9</v>
      </c>
      <c r="D282" s="5">
        <f t="shared" si="29"/>
        <v>12545923.309176685</v>
      </c>
      <c r="E282" s="5">
        <f t="shared" si="30"/>
        <v>1176721.0161279473</v>
      </c>
      <c r="F282" s="15">
        <f t="shared" si="31"/>
        <v>71.168453067870971</v>
      </c>
      <c r="G282">
        <f t="shared" si="32"/>
        <v>174.4307071375938</v>
      </c>
      <c r="H282">
        <f t="shared" si="33"/>
        <v>-210.04432930520915</v>
      </c>
      <c r="I282" s="15">
        <f t="shared" si="34"/>
        <v>35.554830900255638</v>
      </c>
      <c r="J282" s="5">
        <f xml:space="preserve"> 'INB Plot'!$C$16*($H$2 - I282)</f>
        <v>31468503.081552416</v>
      </c>
      <c r="K282" s="5">
        <f xml:space="preserve"> 'INB Plot'!$C$17 + A282*'INB Plot'!$C$18</f>
        <v>7675000</v>
      </c>
      <c r="L282" s="5">
        <f t="shared" si="35"/>
        <v>23793503.081552416</v>
      </c>
    </row>
    <row r="283" spans="1:12" x14ac:dyDescent="0.3">
      <c r="A283">
        <f>'INB Plot'!$C$28 + (ROW() - 52)*'INB Plot'!$C$29</f>
        <v>2435</v>
      </c>
      <c r="B283">
        <f t="shared" si="27"/>
        <v>7.0289683156491075E-8</v>
      </c>
      <c r="C283">
        <f t="shared" si="28"/>
        <v>6.5681444991789821E-9</v>
      </c>
      <c r="D283" s="5">
        <f t="shared" si="29"/>
        <v>12541108.047586873</v>
      </c>
      <c r="E283" s="5">
        <f t="shared" si="30"/>
        <v>1171890.4700847291</v>
      </c>
      <c r="F283" s="15">
        <f t="shared" si="31"/>
        <v>70.903513679084</v>
      </c>
      <c r="G283">
        <f t="shared" si="32"/>
        <v>174.69481940689116</v>
      </c>
      <c r="H283">
        <f t="shared" si="33"/>
        <v>-210.1750765109677</v>
      </c>
      <c r="I283" s="15">
        <f t="shared" si="34"/>
        <v>35.423256575007457</v>
      </c>
      <c r="J283" s="5">
        <f xml:space="preserve"> 'INB Plot'!$C$16*($H$2 - I283)</f>
        <v>31488239.230339643</v>
      </c>
      <c r="K283" s="5">
        <f xml:space="preserve"> 'INB Plot'!$C$17 + A283*'INB Plot'!$C$18</f>
        <v>7705000</v>
      </c>
      <c r="L283" s="5">
        <f t="shared" si="35"/>
        <v>23783239.230339643</v>
      </c>
    </row>
    <row r="284" spans="1:12" x14ac:dyDescent="0.3">
      <c r="A284">
        <f>'INB Plot'!$C$28 + (ROW() - 52)*'INB Plot'!$C$29</f>
        <v>2445</v>
      </c>
      <c r="B284">
        <f t="shared" si="27"/>
        <v>7.0262915617692829E-8</v>
      </c>
      <c r="C284">
        <f t="shared" si="28"/>
        <v>6.5412919051512673E-9</v>
      </c>
      <c r="D284" s="5">
        <f t="shared" si="29"/>
        <v>12536332.174639923</v>
      </c>
      <c r="E284" s="5">
        <f t="shared" si="30"/>
        <v>1167099.4215561734</v>
      </c>
      <c r="F284" s="15">
        <f t="shared" si="31"/>
        <v>70.640539467545054</v>
      </c>
      <c r="G284">
        <f t="shared" si="32"/>
        <v>174.95697165934769</v>
      </c>
      <c r="H284">
        <f t="shared" si="33"/>
        <v>-210.30485995018807</v>
      </c>
      <c r="I284" s="15">
        <f t="shared" si="34"/>
        <v>35.29265117670468</v>
      </c>
      <c r="J284" s="5">
        <f xml:space="preserve"> 'INB Plot'!$C$16*($H$2 - I284)</f>
        <v>31507830.040085059</v>
      </c>
      <c r="K284" s="5">
        <f xml:space="preserve"> 'INB Plot'!$C$17 + A284*'INB Plot'!$C$18</f>
        <v>7735000</v>
      </c>
      <c r="L284" s="5">
        <f t="shared" si="35"/>
        <v>23772830.040085059</v>
      </c>
    </row>
    <row r="285" spans="1:12" x14ac:dyDescent="0.3">
      <c r="A285">
        <f>'INB Plot'!$C$28 + (ROW() - 52)*'INB Plot'!$C$29</f>
        <v>2455</v>
      </c>
      <c r="B285">
        <f t="shared" si="27"/>
        <v>7.0236366144383766E-8</v>
      </c>
      <c r="C285">
        <f t="shared" si="28"/>
        <v>6.5146579804560259E-9</v>
      </c>
      <c r="D285" s="5">
        <f t="shared" si="29"/>
        <v>12531595.209008222</v>
      </c>
      <c r="E285" s="5">
        <f t="shared" si="30"/>
        <v>1162347.3880807818</v>
      </c>
      <c r="F285" s="15">
        <f t="shared" si="31"/>
        <v>70.379508650211704</v>
      </c>
      <c r="G285">
        <f t="shared" si="32"/>
        <v>175.21718563267325</v>
      </c>
      <c r="H285">
        <f t="shared" si="33"/>
        <v>-210.43369022557783</v>
      </c>
      <c r="I285" s="15">
        <f t="shared" si="34"/>
        <v>35.16300405730712</v>
      </c>
      <c r="J285" s="5">
        <f xml:space="preserve"> 'INB Plot'!$C$16*($H$2 - I285)</f>
        <v>31527277.107994694</v>
      </c>
      <c r="K285" s="5">
        <f xml:space="preserve"> 'INB Plot'!$C$17 + A285*'INB Plot'!$C$18</f>
        <v>7765000</v>
      </c>
      <c r="L285" s="5">
        <f t="shared" si="35"/>
        <v>23762277.107994694</v>
      </c>
    </row>
    <row r="286" spans="1:12" x14ac:dyDescent="0.3">
      <c r="A286">
        <f>'INB Plot'!$C$28 + (ROW() - 52)*'INB Plot'!$C$29</f>
        <v>2465</v>
      </c>
      <c r="B286">
        <f t="shared" si="27"/>
        <v>7.0210032082622851E-8</v>
      </c>
      <c r="C286">
        <f t="shared" si="28"/>
        <v>6.4882400648824007E-9</v>
      </c>
      <c r="D286" s="5">
        <f t="shared" si="29"/>
        <v>12526896.677174751</v>
      </c>
      <c r="E286" s="5">
        <f t="shared" si="30"/>
        <v>1157633.895022871</v>
      </c>
      <c r="F286" s="15">
        <f t="shared" si="31"/>
        <v>70.120399764777972</v>
      </c>
      <c r="G286">
        <f t="shared" si="32"/>
        <v>175.47548274431699</v>
      </c>
      <c r="H286">
        <f t="shared" si="33"/>
        <v>-210.56157778511641</v>
      </c>
      <c r="I286" s="15">
        <f t="shared" si="34"/>
        <v>35.034304723978551</v>
      </c>
      <c r="J286" s="5">
        <f xml:space="preserve"> 'INB Plot'!$C$16*($H$2 - I286)</f>
        <v>31546582.007993978</v>
      </c>
      <c r="K286" s="5">
        <f xml:space="preserve"> 'INB Plot'!$C$17 + A286*'INB Plot'!$C$18</f>
        <v>7795000</v>
      </c>
      <c r="L286" s="5">
        <f t="shared" si="35"/>
        <v>23751582.007993978</v>
      </c>
    </row>
    <row r="287" spans="1:12" x14ac:dyDescent="0.3">
      <c r="A287">
        <f>'INB Plot'!$C$28 + (ROW() - 52)*'INB Plot'!$C$29</f>
        <v>2475</v>
      </c>
      <c r="B287">
        <f t="shared" si="27"/>
        <v>7.0183910821361026E-8</v>
      </c>
      <c r="C287">
        <f t="shared" si="28"/>
        <v>6.4620355411954763E-9</v>
      </c>
      <c r="D287" s="5">
        <f t="shared" si="29"/>
        <v>12522236.113275288</v>
      </c>
      <c r="E287" s="5">
        <f t="shared" si="30"/>
        <v>1152958.4754145395</v>
      </c>
      <c r="F287" s="15">
        <f t="shared" si="31"/>
        <v>69.863191663793231</v>
      </c>
      <c r="G287">
        <f t="shared" si="32"/>
        <v>175.73188409734303</v>
      </c>
      <c r="H287">
        <f t="shared" si="33"/>
        <v>-210.68853292486619</v>
      </c>
      <c r="I287" s="15">
        <f t="shared" si="34"/>
        <v>34.906542836270063</v>
      </c>
      <c r="J287" s="5">
        <f xml:space="preserve"> 'INB Plot'!$C$16*($H$2 - I287)</f>
        <v>31565746.291150253</v>
      </c>
      <c r="K287" s="5">
        <f xml:space="preserve"> 'INB Plot'!$C$17 + A287*'INB Plot'!$C$18</f>
        <v>7825000</v>
      </c>
      <c r="L287" s="5">
        <f t="shared" si="35"/>
        <v>23740746.291150253</v>
      </c>
    </row>
    <row r="288" spans="1:12" x14ac:dyDescent="0.3">
      <c r="A288">
        <f>'INB Plot'!$C$28 + (ROW() - 52)*'INB Plot'!$C$29</f>
        <v>2485</v>
      </c>
      <c r="B288">
        <f t="shared" si="27"/>
        <v>7.0157999791578158E-8</v>
      </c>
      <c r="C288">
        <f t="shared" si="28"/>
        <v>6.4360418342719231E-9</v>
      </c>
      <c r="D288" s="5">
        <f t="shared" si="29"/>
        <v>12517613.05894443</v>
      </c>
      <c r="E288" s="5">
        <f t="shared" si="30"/>
        <v>1148320.6698014482</v>
      </c>
      <c r="F288" s="15">
        <f t="shared" si="31"/>
        <v>69.607863508909844</v>
      </c>
      <c r="G288">
        <f t="shared" si="32"/>
        <v>175.9864104861789</v>
      </c>
      <c r="H288">
        <f t="shared" si="33"/>
        <v>-210.81456579171572</v>
      </c>
      <c r="I288" s="15">
        <f t="shared" si="34"/>
        <v>34.779708203373019</v>
      </c>
      <c r="J288" s="5">
        <f xml:space="preserve"> 'INB Plot'!$C$16*($H$2 - I288)</f>
        <v>31584771.486084808</v>
      </c>
      <c r="K288" s="5">
        <f xml:space="preserve"> 'INB Plot'!$C$17 + A288*'INB Plot'!$C$18</f>
        <v>7855000</v>
      </c>
      <c r="L288" s="5">
        <f t="shared" si="35"/>
        <v>23729771.486084808</v>
      </c>
    </row>
    <row r="289" spans="1:12" x14ac:dyDescent="0.3">
      <c r="A289">
        <f>'INB Plot'!$C$28 + (ROW() - 52)*'INB Plot'!$C$29</f>
        <v>2495</v>
      </c>
      <c r="B289">
        <f t="shared" si="27"/>
        <v>7.0132296465440843E-8</v>
      </c>
      <c r="C289">
        <f t="shared" si="28"/>
        <v>6.4102564102564099E-9</v>
      </c>
      <c r="D289" s="5">
        <f t="shared" si="29"/>
        <v>12513027.063165324</v>
      </c>
      <c r="E289" s="5">
        <f t="shared" si="30"/>
        <v>1143720.0260923076</v>
      </c>
      <c r="F289" s="15">
        <f t="shared" si="31"/>
        <v>69.354394765256515</v>
      </c>
      <c r="G289">
        <f t="shared" si="32"/>
        <v>176.23908240223625</v>
      </c>
      <c r="H289">
        <f t="shared" si="33"/>
        <v>-210.93968638607032</v>
      </c>
      <c r="I289" s="15">
        <f t="shared" si="34"/>
        <v>34.653790781422458</v>
      </c>
      <c r="J289" s="5">
        <f xml:space="preserve"> 'INB Plot'!$C$16*($H$2 - I289)</f>
        <v>31603659.099377394</v>
      </c>
      <c r="K289" s="5">
        <f xml:space="preserve"> 'INB Plot'!$C$17 + A289*'INB Plot'!$C$18</f>
        <v>7885000</v>
      </c>
      <c r="L289" s="5">
        <f t="shared" si="35"/>
        <v>23718659.099377394</v>
      </c>
    </row>
    <row r="290" spans="1:12" x14ac:dyDescent="0.3">
      <c r="A290">
        <f>'INB Plot'!$C$28 + (ROW() - 52)*'INB Plot'!$C$29</f>
        <v>2505</v>
      </c>
      <c r="B290">
        <f t="shared" si="27"/>
        <v>7.0106798355480275E-8</v>
      </c>
      <c r="C290">
        <f t="shared" si="28"/>
        <v>6.3846767757382286E-9</v>
      </c>
      <c r="D290" s="5">
        <f t="shared" si="29"/>
        <v>12508477.682122976</v>
      </c>
      <c r="E290" s="5">
        <f t="shared" si="30"/>
        <v>1139156.0994119714</v>
      </c>
      <c r="F290" s="15">
        <f t="shared" si="31"/>
        <v>69.102765195934239</v>
      </c>
      <c r="G290">
        <f t="shared" si="32"/>
        <v>176.48992003941134</v>
      </c>
      <c r="H290">
        <f t="shared" si="33"/>
        <v>-211.06390456447923</v>
      </c>
      <c r="I290" s="15">
        <f t="shared" si="34"/>
        <v>34.528780670866354</v>
      </c>
      <c r="J290" s="5">
        <f xml:space="preserve"> 'INB Plot'!$C$16*($H$2 - I290)</f>
        <v>31622410.615960807</v>
      </c>
      <c r="K290" s="5">
        <f xml:space="preserve"> 'INB Plot'!$C$17 + A290*'INB Plot'!$C$18</f>
        <v>7915000</v>
      </c>
      <c r="L290" s="5">
        <f t="shared" si="35"/>
        <v>23707410.615960807</v>
      </c>
    </row>
    <row r="291" spans="1:12" x14ac:dyDescent="0.3">
      <c r="A291">
        <f>'INB Plot'!$C$28 + (ROW() - 52)*'INB Plot'!$C$29</f>
        <v>2515</v>
      </c>
      <c r="B291">
        <f t="shared" si="27"/>
        <v>7.0081503013789765E-8</v>
      </c>
      <c r="C291">
        <f t="shared" si="28"/>
        <v>6.3593004769475358E-9</v>
      </c>
      <c r="D291" s="5">
        <f t="shared" si="29"/>
        <v>12503964.479061084</v>
      </c>
      <c r="E291" s="5">
        <f t="shared" si="30"/>
        <v>1134628.4519580286</v>
      </c>
      <c r="F291" s="15">
        <f t="shared" si="31"/>
        <v>68.852954856631314</v>
      </c>
      <c r="G291">
        <f t="shared" si="32"/>
        <v>176.73894329946381</v>
      </c>
      <c r="H291">
        <f t="shared" si="33"/>
        <v>-211.1872300422109</v>
      </c>
      <c r="I291" s="15">
        <f t="shared" si="34"/>
        <v>34.404668113884213</v>
      </c>
      <c r="J291" s="5">
        <f xml:space="preserve"> 'INB Plot'!$C$16*($H$2 - I291)</f>
        <v>31641027.499508131</v>
      </c>
      <c r="K291" s="5">
        <f xml:space="preserve"> 'INB Plot'!$C$17 + A291*'INB Plot'!$C$18</f>
        <v>7945000</v>
      </c>
      <c r="L291" s="5">
        <f t="shared" si="35"/>
        <v>23696027.499508131</v>
      </c>
    </row>
    <row r="292" spans="1:12" x14ac:dyDescent="0.3">
      <c r="A292">
        <f>'INB Plot'!$C$28 + (ROW() - 52)*'INB Plot'!$C$29</f>
        <v>2525</v>
      </c>
      <c r="B292">
        <f t="shared" si="27"/>
        <v>7.0056408031241367E-8</v>
      </c>
      <c r="C292">
        <f t="shared" si="28"/>
        <v>6.3341250989707044E-9</v>
      </c>
      <c r="D292" s="5">
        <f t="shared" si="29"/>
        <v>12499487.024142258</v>
      </c>
      <c r="E292" s="5">
        <f t="shared" si="30"/>
        <v>1130136.6528608075</v>
      </c>
      <c r="F292" s="15">
        <f t="shared" si="31"/>
        <v>68.604944090354962</v>
      </c>
      <c r="G292">
        <f t="shared" si="32"/>
        <v>176.98617179728183</v>
      </c>
      <c r="H292">
        <f t="shared" si="33"/>
        <v>-211.30967239576972</v>
      </c>
      <c r="I292" s="15">
        <f t="shared" si="34"/>
        <v>34.281443491867066</v>
      </c>
      <c r="J292" s="5">
        <f xml:space="preserve"> 'INB Plot'!$C$16*($H$2 - I292)</f>
        <v>31659511.192810703</v>
      </c>
      <c r="K292" s="5">
        <f xml:space="preserve"> 'INB Plot'!$C$17 + A292*'INB Plot'!$C$18</f>
        <v>7975000</v>
      </c>
      <c r="L292" s="5">
        <f t="shared" si="35"/>
        <v>23684511.192810703</v>
      </c>
    </row>
    <row r="293" spans="1:12" x14ac:dyDescent="0.3">
      <c r="A293">
        <f>'INB Plot'!$C$28 + (ROW() - 52)*'INB Plot'!$C$29</f>
        <v>2535</v>
      </c>
      <c r="B293">
        <f t="shared" si="27"/>
        <v>7.003151103672097E-8</v>
      </c>
      <c r="C293">
        <f t="shared" si="28"/>
        <v>6.3091482649842268E-9</v>
      </c>
      <c r="D293" s="5">
        <f t="shared" si="29"/>
        <v>12495044.894311549</v>
      </c>
      <c r="E293" s="5">
        <f t="shared" si="30"/>
        <v>1125680.2780466876</v>
      </c>
      <c r="F293" s="15">
        <f t="shared" si="31"/>
        <v>68.358713522276304</v>
      </c>
      <c r="G293">
        <f t="shared" si="32"/>
        <v>177.23162486603098</v>
      </c>
      <c r="H293">
        <f t="shared" si="33"/>
        <v>-211.43124106536311</v>
      </c>
      <c r="I293" s="15">
        <f t="shared" si="34"/>
        <v>34.159097322944177</v>
      </c>
      <c r="J293" s="5">
        <f xml:space="preserve"> 'INB Plot'!$C$16*($H$2 - I293)</f>
        <v>31677863.118149135</v>
      </c>
      <c r="K293" s="5">
        <f xml:space="preserve"> 'INB Plot'!$C$17 + A293*'INB Plot'!$C$18</f>
        <v>8005000</v>
      </c>
      <c r="L293" s="5">
        <f t="shared" si="35"/>
        <v>23672863.118149135</v>
      </c>
    </row>
    <row r="294" spans="1:12" x14ac:dyDescent="0.3">
      <c r="A294">
        <f>'INB Plot'!$C$28 + (ROW() - 52)*'INB Plot'!$C$29</f>
        <v>2545</v>
      </c>
      <c r="B294">
        <f t="shared" si="27"/>
        <v>7.0006809696381462E-8</v>
      </c>
      <c r="C294">
        <f t="shared" si="28"/>
        <v>6.2843676355066773E-9</v>
      </c>
      <c r="D294" s="5">
        <f t="shared" si="29"/>
        <v>12490637.673163202</v>
      </c>
      <c r="E294" s="5">
        <f t="shared" si="30"/>
        <v>1121258.9101046347</v>
      </c>
      <c r="F294" s="15">
        <f t="shared" si="31"/>
        <v>68.114244054685756</v>
      </c>
      <c r="G294">
        <f t="shared" si="32"/>
        <v>177.47532156219529</v>
      </c>
      <c r="H294">
        <f t="shared" si="33"/>
        <v>-211.55194535731101</v>
      </c>
      <c r="I294" s="15">
        <f t="shared" si="34"/>
        <v>34.037620259570019</v>
      </c>
      <c r="J294" s="5">
        <f xml:space="preserve"> 'INB Plot'!$C$16*($H$2 - I294)</f>
        <v>31696084.677655257</v>
      </c>
      <c r="K294" s="5">
        <f xml:space="preserve"> 'INB Plot'!$C$17 + A294*'INB Plot'!$C$18</f>
        <v>8035000</v>
      </c>
      <c r="L294" s="5">
        <f t="shared" si="35"/>
        <v>23661084.677655257</v>
      </c>
    </row>
    <row r="295" spans="1:12" x14ac:dyDescent="0.3">
      <c r="A295">
        <f>'INB Plot'!$C$28 + (ROW() - 52)*'INB Plot'!$C$29</f>
        <v>2555</v>
      </c>
      <c r="B295">
        <f t="shared" si="27"/>
        <v>6.9982301712913516E-8</v>
      </c>
      <c r="C295">
        <f t="shared" si="28"/>
        <v>6.2597809076682314E-9</v>
      </c>
      <c r="D295" s="5">
        <f t="shared" si="29"/>
        <v>12486264.950810539</v>
      </c>
      <c r="E295" s="5">
        <f t="shared" si="30"/>
        <v>1116872.1381558685</v>
      </c>
      <c r="F295" s="15">
        <f t="shared" si="31"/>
        <v>67.871516862056495</v>
      </c>
      <c r="G295">
        <f t="shared" si="32"/>
        <v>177.71728067050799</v>
      </c>
      <c r="H295">
        <f t="shared" si="33"/>
        <v>-211.67179444640971</v>
      </c>
      <c r="I295" s="15">
        <f t="shared" si="34"/>
        <v>33.917003086154779</v>
      </c>
      <c r="J295" s="5">
        <f xml:space="preserve"> 'INB Plot'!$C$16*($H$2 - I295)</f>
        <v>31714177.253667545</v>
      </c>
      <c r="K295" s="5">
        <f xml:space="preserve"> 'INB Plot'!$C$17 + A295*'INB Plot'!$C$18</f>
        <v>8065000</v>
      </c>
      <c r="L295" s="5">
        <f t="shared" si="35"/>
        <v>23649177.253667545</v>
      </c>
    </row>
    <row r="296" spans="1:12" x14ac:dyDescent="0.3">
      <c r="A296">
        <f>'INB Plot'!$C$28 + (ROW() - 52)*'INB Plot'!$C$29</f>
        <v>2565</v>
      </c>
      <c r="B296">
        <f t="shared" si="27"/>
        <v>6.9957984824833225E-8</v>
      </c>
      <c r="C296">
        <f t="shared" si="28"/>
        <v>6.2353858144972723E-9</v>
      </c>
      <c r="D296" s="5">
        <f t="shared" si="29"/>
        <v>12481926.323758869</v>
      </c>
      <c r="E296" s="5">
        <f t="shared" si="30"/>
        <v>1112519.5577265783</v>
      </c>
      <c r="F296" s="15">
        <f t="shared" si="31"/>
        <v>67.630513386213011</v>
      </c>
      <c r="G296">
        <f t="shared" si="32"/>
        <v>177.9575207087795</v>
      </c>
      <c r="H296">
        <f t="shared" si="33"/>
        <v>-211.7907973782435</v>
      </c>
      <c r="I296" s="15">
        <f t="shared" si="34"/>
        <v>33.797236716749012</v>
      </c>
      <c r="J296" s="5">
        <f xml:space="preserve"> 'INB Plot'!$C$16*($H$2 - I296)</f>
        <v>31732142.209078409</v>
      </c>
      <c r="K296" s="5">
        <f xml:space="preserve"> 'INB Plot'!$C$17 + A296*'INB Plot'!$C$18</f>
        <v>8095000</v>
      </c>
      <c r="L296" s="5">
        <f t="shared" si="35"/>
        <v>23637142.209078409</v>
      </c>
    </row>
    <row r="297" spans="1:12" x14ac:dyDescent="0.3">
      <c r="A297">
        <f>'INB Plot'!$C$28 + (ROW() - 52)*'INB Plot'!$C$29</f>
        <v>2575</v>
      </c>
      <c r="B297">
        <f t="shared" si="27"/>
        <v>6.9933856805786562E-8</v>
      </c>
      <c r="C297">
        <f t="shared" si="28"/>
        <v>6.2111801242236026E-9</v>
      </c>
      <c r="D297" s="5">
        <f t="shared" si="29"/>
        <v>12477621.394781386</v>
      </c>
      <c r="E297" s="5">
        <f t="shared" si="30"/>
        <v>1108200.7706236024</v>
      </c>
      <c r="F297" s="15">
        <f t="shared" si="31"/>
        <v>67.391215331601998</v>
      </c>
      <c r="G297">
        <f t="shared" si="32"/>
        <v>178.19605993262076</v>
      </c>
      <c r="H297">
        <f t="shared" si="33"/>
        <v>-211.90896307144783</v>
      </c>
      <c r="I297" s="15">
        <f t="shared" si="34"/>
        <v>33.678312192774911</v>
      </c>
      <c r="J297" s="5">
        <f xml:space="preserve"> 'INB Plot'!$C$16*($H$2 - I297)</f>
        <v>31749980.887674525</v>
      </c>
      <c r="K297" s="5">
        <f xml:space="preserve"> 'INB Plot'!$C$17 + A297*'INB Plot'!$C$18</f>
        <v>8125000</v>
      </c>
      <c r="L297" s="5">
        <f t="shared" si="35"/>
        <v>23624980.887674525</v>
      </c>
    </row>
    <row r="298" spans="1:12" x14ac:dyDescent="0.3">
      <c r="A298">
        <f>'INB Plot'!$C$28 + (ROW() - 52)*'INB Plot'!$C$29</f>
        <v>2585</v>
      </c>
      <c r="B298">
        <f t="shared" si="27"/>
        <v>6.9909915463869856E-8</v>
      </c>
      <c r="C298">
        <f t="shared" si="28"/>
        <v>6.1871616395978345E-9</v>
      </c>
      <c r="D298" s="5">
        <f t="shared" si="29"/>
        <v>12473349.772797927</v>
      </c>
      <c r="E298" s="5">
        <f t="shared" si="30"/>
        <v>1103915.384812993</v>
      </c>
      <c r="F298" s="15">
        <f t="shared" si="31"/>
        <v>67.153604660663589</v>
      </c>
      <c r="G298">
        <f t="shared" si="32"/>
        <v>178.43291634006812</v>
      </c>
      <c r="H298">
        <f t="shared" si="33"/>
        <v>-212.02630031992311</v>
      </c>
      <c r="I298" s="15">
        <f t="shared" si="34"/>
        <v>33.560220680808584</v>
      </c>
      <c r="J298" s="5">
        <f xml:space="preserve"> 'INB Plot'!$C$16*($H$2 - I298)</f>
        <v>31767694.614469472</v>
      </c>
      <c r="K298" s="5">
        <f xml:space="preserve"> 'INB Plot'!$C$17 + A298*'INB Plot'!$C$18</f>
        <v>8155000</v>
      </c>
      <c r="L298" s="5">
        <f t="shared" si="35"/>
        <v>23612694.614469472</v>
      </c>
    </row>
    <row r="299" spans="1:12" x14ac:dyDescent="0.3">
      <c r="A299">
        <f>'INB Plot'!$C$28 + (ROW() - 52)*'INB Plot'!$C$29</f>
        <v>2595</v>
      </c>
      <c r="B299">
        <f t="shared" si="27"/>
        <v>6.9886158640966003E-8</v>
      </c>
      <c r="C299">
        <f t="shared" si="28"/>
        <v>6.1633281972265022E-9</v>
      </c>
      <c r="D299" s="5">
        <f t="shared" si="29"/>
        <v>12469111.07275654</v>
      </c>
      <c r="E299" s="5">
        <f t="shared" si="30"/>
        <v>1099663.0143013867</v>
      </c>
      <c r="F299" s="15">
        <f t="shared" si="31"/>
        <v>66.917663589299877</v>
      </c>
      <c r="G299">
        <f t="shared" si="32"/>
        <v>178.6681076761098</v>
      </c>
      <c r="H299">
        <f t="shared" si="33"/>
        <v>-212.14281779500897</v>
      </c>
      <c r="I299" s="15">
        <f t="shared" si="34"/>
        <v>33.44295347040071</v>
      </c>
      <c r="J299" s="5">
        <f xml:space="preserve"> 'INB Plot'!$C$16*($H$2 - I299)</f>
        <v>31785284.696030654</v>
      </c>
      <c r="K299" s="5">
        <f xml:space="preserve"> 'INB Plot'!$C$17 + A299*'INB Plot'!$C$18</f>
        <v>8185000</v>
      </c>
      <c r="L299" s="5">
        <f t="shared" si="35"/>
        <v>23600284.696030654</v>
      </c>
    </row>
    <row r="300" spans="1:12" x14ac:dyDescent="0.3">
      <c r="A300">
        <f>'INB Plot'!$C$28 + (ROW() - 52)*'INB Plot'!$C$29</f>
        <v>2605</v>
      </c>
      <c r="B300">
        <f t="shared" si="27"/>
        <v>6.9862584212095959E-8</v>
      </c>
      <c r="C300">
        <f t="shared" si="28"/>
        <v>6.1396776669224863E-9</v>
      </c>
      <c r="D300" s="5">
        <f t="shared" si="29"/>
        <v>12464904.915517772</v>
      </c>
      <c r="E300" s="5">
        <f t="shared" si="30"/>
        <v>1095443.2790201074</v>
      </c>
      <c r="F300" s="15">
        <f t="shared" si="31"/>
        <v>66.683374582438788</v>
      </c>
      <c r="G300">
        <f t="shared" si="32"/>
        <v>178.90165143711795</v>
      </c>
      <c r="H300">
        <f t="shared" si="33"/>
        <v>-212.25852404760519</v>
      </c>
      <c r="I300" s="15">
        <f t="shared" si="34"/>
        <v>33.326501971951529</v>
      </c>
      <c r="J300" s="5">
        <f xml:space="preserve"> 'INB Plot'!$C$16*($H$2 - I300)</f>
        <v>31802752.420798033</v>
      </c>
      <c r="K300" s="5">
        <f xml:space="preserve"> 'INB Plot'!$C$17 + A300*'INB Plot'!$C$18</f>
        <v>8215000</v>
      </c>
      <c r="L300" s="5">
        <f t="shared" si="35"/>
        <v>23587752.420798033</v>
      </c>
    </row>
    <row r="301" spans="1:12" x14ac:dyDescent="0.3">
      <c r="A301">
        <f>'INB Plot'!$C$28 + (ROW() - 52)*'INB Plot'!$C$29</f>
        <v>2615</v>
      </c>
      <c r="B301">
        <f t="shared" si="27"/>
        <v>6.9839190084785148E-8</v>
      </c>
      <c r="C301">
        <f t="shared" si="28"/>
        <v>6.1162079510703362E-9</v>
      </c>
      <c r="D301" s="5">
        <f t="shared" si="29"/>
        <v>12460730.927741632</v>
      </c>
      <c r="E301" s="5">
        <f t="shared" si="30"/>
        <v>1091255.8047119265</v>
      </c>
      <c r="F301" s="15">
        <f t="shared" si="31"/>
        <v>66.450720349690712</v>
      </c>
      <c r="G301">
        <f t="shared" si="32"/>
        <v>179.13356487518706</v>
      </c>
      <c r="H301">
        <f t="shared" si="33"/>
        <v>-212.3734275102542</v>
      </c>
      <c r="I301" s="15">
        <f t="shared" si="34"/>
        <v>33.210857714623558</v>
      </c>
      <c r="J301" s="5">
        <f xml:space="preserve"> 'INB Plot'!$C$16*($H$2 - I301)</f>
        <v>31820099.059397228</v>
      </c>
      <c r="K301" s="5">
        <f xml:space="preserve"> 'INB Plot'!$C$17 + A301*'INB Plot'!$C$18</f>
        <v>8245000</v>
      </c>
      <c r="L301" s="5">
        <f t="shared" si="35"/>
        <v>23575099.059397228</v>
      </c>
    </row>
    <row r="302" spans="1:12" x14ac:dyDescent="0.3">
      <c r="A302">
        <f>'INB Plot'!$C$28 + (ROW() - 52)*'INB Plot'!$C$29</f>
        <v>2625</v>
      </c>
      <c r="B302">
        <f t="shared" si="27"/>
        <v>6.9815974198444314E-8</v>
      </c>
      <c r="C302">
        <f t="shared" si="28"/>
        <v>6.0929169840060927E-9</v>
      </c>
      <c r="D302" s="5">
        <f t="shared" si="29"/>
        <v>12456588.74177712</v>
      </c>
      <c r="E302" s="5">
        <f t="shared" si="30"/>
        <v>1087100.2228204112</v>
      </c>
      <c r="F302" s="15">
        <f t="shared" si="31"/>
        <v>66.219683841095573</v>
      </c>
      <c r="G302">
        <f t="shared" si="32"/>
        <v>179.36386500238279</v>
      </c>
      <c r="H302">
        <f t="shared" si="33"/>
        <v>-212.48753649917819</v>
      </c>
      <c r="I302" s="15">
        <f t="shared" si="34"/>
        <v>33.096012344300163</v>
      </c>
      <c r="J302" s="5">
        <f xml:space="preserve"> 'INB Plot'!$C$16*($H$2 - I302)</f>
        <v>31837325.864945736</v>
      </c>
      <c r="K302" s="5">
        <f xml:space="preserve"> 'INB Plot'!$C$17 + A302*'INB Plot'!$C$18</f>
        <v>8275000</v>
      </c>
      <c r="L302" s="5">
        <f t="shared" si="35"/>
        <v>23562325.864945736</v>
      </c>
    </row>
    <row r="303" spans="1:12" x14ac:dyDescent="0.3">
      <c r="A303">
        <f>'INB Plot'!$C$28 + (ROW() - 52)*'INB Plot'!$C$29</f>
        <v>2635</v>
      </c>
      <c r="B303">
        <f t="shared" si="27"/>
        <v>6.9792934523764524E-8</v>
      </c>
      <c r="C303">
        <f t="shared" si="28"/>
        <v>6.0698027314112291E-9</v>
      </c>
      <c r="D303" s="5">
        <f t="shared" si="29"/>
        <v>12452477.995554274</v>
      </c>
      <c r="E303" s="5">
        <f t="shared" si="30"/>
        <v>1082976.1703817905</v>
      </c>
      <c r="F303" s="15">
        <f t="shared" si="31"/>
        <v>65.9902482429587</v>
      </c>
      <c r="G303">
        <f t="shared" si="32"/>
        <v>179.59256859490119</v>
      </c>
      <c r="H303">
        <f t="shared" si="33"/>
        <v>-212.60085921627558</v>
      </c>
      <c r="I303" s="15">
        <f t="shared" si="34"/>
        <v>32.981957621584314</v>
      </c>
      <c r="J303" s="5">
        <f xml:space="preserve"> 'INB Plot'!$C$16*($H$2 - I303)</f>
        <v>31854434.073353115</v>
      </c>
      <c r="K303" s="5">
        <f xml:space="preserve"> 'INB Plot'!$C$17 + A303*'INB Plot'!$C$18</f>
        <v>8305000</v>
      </c>
      <c r="L303" s="5">
        <f t="shared" si="35"/>
        <v>23549434.073353115</v>
      </c>
    </row>
    <row r="304" spans="1:12" x14ac:dyDescent="0.3">
      <c r="A304">
        <f>'INB Plot'!$C$28 + (ROW() - 52)*'INB Plot'!$C$29</f>
        <v>2645</v>
      </c>
      <c r="B304">
        <f t="shared" si="27"/>
        <v>6.9770069062125785E-8</v>
      </c>
      <c r="C304">
        <f t="shared" si="28"/>
        <v>6.0468631897203326E-9</v>
      </c>
      <c r="D304" s="5">
        <f t="shared" si="29"/>
        <v>12448398.332478672</v>
      </c>
      <c r="E304" s="5">
        <f t="shared" si="30"/>
        <v>1078883.2899192744</v>
      </c>
      <c r="F304" s="15">
        <f t="shared" si="31"/>
        <v>65.762396973772425</v>
      </c>
      <c r="G304">
        <f t="shared" si="32"/>
        <v>179.81969219714301</v>
      </c>
      <c r="H304">
        <f t="shared" si="33"/>
        <v>-212.71340375107633</v>
      </c>
      <c r="I304" s="15">
        <f t="shared" si="34"/>
        <v>32.868685419839096</v>
      </c>
      <c r="J304" s="5">
        <f xml:space="preserve"> 'INB Plot'!$C$16*($H$2 - I304)</f>
        <v>31871424.903614897</v>
      </c>
      <c r="K304" s="5">
        <f xml:space="preserve"> 'INB Plot'!$C$17 + A304*'INB Plot'!$C$18</f>
        <v>8335000</v>
      </c>
      <c r="L304" s="5">
        <f t="shared" si="35"/>
        <v>23536424.903614897</v>
      </c>
    </row>
    <row r="305" spans="1:12" x14ac:dyDescent="0.3">
      <c r="A305">
        <f>'INB Plot'!$C$28 + (ROW() - 52)*'INB Plot'!$C$29</f>
        <v>2655</v>
      </c>
      <c r="B305">
        <f t="shared" si="27"/>
        <v>6.9747375845019172E-8</v>
      </c>
      <c r="C305">
        <f t="shared" si="28"/>
        <v>6.0240963855421683E-9</v>
      </c>
      <c r="D305" s="5">
        <f t="shared" si="29"/>
        <v>12444349.40132831</v>
      </c>
      <c r="E305" s="5">
        <f t="shared" si="30"/>
        <v>1074821.2293397589</v>
      </c>
      <c r="F305" s="15">
        <f t="shared" si="31"/>
        <v>65.536113680222314</v>
      </c>
      <c r="G305">
        <f t="shared" si="32"/>
        <v>180.04525212570343</v>
      </c>
      <c r="H305">
        <f t="shared" si="33"/>
        <v>-212.82517808265618</v>
      </c>
      <c r="I305" s="15">
        <f t="shared" si="34"/>
        <v>32.756187723269562</v>
      </c>
      <c r="J305" s="5">
        <f xml:space="preserve"> 'INB Plot'!$C$16*($H$2 - I305)</f>
        <v>31888299.558100328</v>
      </c>
      <c r="K305" s="5">
        <f xml:space="preserve"> 'INB Plot'!$C$17 + A305*'INB Plot'!$C$18</f>
        <v>8365000</v>
      </c>
      <c r="L305" s="5">
        <f t="shared" si="35"/>
        <v>23523299.558100328</v>
      </c>
    </row>
    <row r="306" spans="1:12" x14ac:dyDescent="0.3">
      <c r="A306">
        <f>'INB Plot'!$C$28 + (ROW() - 52)*'INB Plot'!$C$29</f>
        <v>2665</v>
      </c>
      <c r="B306">
        <f t="shared" si="27"/>
        <v>6.9724852933481834E-8</v>
      </c>
      <c r="C306">
        <f t="shared" si="28"/>
        <v>6.001500375093773E-9</v>
      </c>
      <c r="D306" s="5">
        <f t="shared" si="29"/>
        <v>12440330.856152808</v>
      </c>
      <c r="E306" s="5">
        <f t="shared" si="30"/>
        <v>1070789.6418328581</v>
      </c>
      <c r="F306" s="15">
        <f t="shared" si="31"/>
        <v>65.311382233275296</v>
      </c>
      <c r="G306">
        <f t="shared" si="32"/>
        <v>180.26926447327901</v>
      </c>
      <c r="H306">
        <f t="shared" si="33"/>
        <v>-212.93619008151353</v>
      </c>
      <c r="I306" s="15">
        <f t="shared" si="34"/>
        <v>32.644456625040789</v>
      </c>
      <c r="J306" s="5">
        <f xml:space="preserve"> 'INB Plot'!$C$16*($H$2 - I306)</f>
        <v>31905059.222834643</v>
      </c>
      <c r="K306" s="5">
        <f xml:space="preserve"> 'INB Plot'!$C$17 + A306*'INB Plot'!$C$18</f>
        <v>8395000</v>
      </c>
      <c r="L306" s="5">
        <f t="shared" si="35"/>
        <v>23510059.222834643</v>
      </c>
    </row>
    <row r="307" spans="1:12" x14ac:dyDescent="0.3">
      <c r="A307">
        <f>'INB Plot'!$C$28 + (ROW() - 52)*'INB Plot'!$C$29</f>
        <v>2675</v>
      </c>
      <c r="B307">
        <f t="shared" si="27"/>
        <v>6.9702498417544777E-8</v>
      </c>
      <c r="C307">
        <f t="shared" si="28"/>
        <v>5.979073243647235E-9</v>
      </c>
      <c r="D307" s="5">
        <f t="shared" si="29"/>
        <v>12436342.356174883</v>
      </c>
      <c r="E307" s="5">
        <f t="shared" si="30"/>
        <v>1066788.1857721973</v>
      </c>
      <c r="F307" s="15">
        <f t="shared" si="31"/>
        <v>65.088186724347949</v>
      </c>
      <c r="G307">
        <f t="shared" si="32"/>
        <v>180.49174511249487</v>
      </c>
      <c r="H307">
        <f t="shared" si="33"/>
        <v>-213.04644751140739</v>
      </c>
      <c r="I307" s="15">
        <f t="shared" si="34"/>
        <v>32.533484325435438</v>
      </c>
      <c r="J307" s="5">
        <f xml:space="preserve"> 'INB Plot'!$C$16*($H$2 - I307)</f>
        <v>31921705.067775447</v>
      </c>
      <c r="K307" s="5">
        <f xml:space="preserve"> 'INB Plot'!$C$17 + A307*'INB Plot'!$C$18</f>
        <v>8425000</v>
      </c>
      <c r="L307" s="5">
        <f t="shared" si="35"/>
        <v>23496705.067775447</v>
      </c>
    </row>
    <row r="308" spans="1:12" x14ac:dyDescent="0.3">
      <c r="A308">
        <f>'INB Plot'!$C$28 + (ROW() - 52)*'INB Plot'!$C$29</f>
        <v>2685</v>
      </c>
      <c r="B308">
        <f t="shared" ref="B308:B371" si="36" xml:space="preserve"> ($B$9+A308)/(POWER($B$9,2)*($B$9 + 1)*A308)</f>
        <v>6.9680310415692906E-8</v>
      </c>
      <c r="C308">
        <f t="shared" ref="C308:C371" si="37" xml:space="preserve"> 1/(POWER($B$9,2)*(A308 + 1))</f>
        <v>5.9568131049888313E-9</v>
      </c>
      <c r="D308" s="5">
        <f t="shared" ref="D308:D371" si="38">B308*$E$8</f>
        <v>12432383.565693997</v>
      </c>
      <c r="E308" s="5">
        <f t="shared" ref="E308:E371" si="39">C308*$E$8</f>
        <v>1062816.524618913</v>
      </c>
      <c r="F308" s="15">
        <f t="shared" ref="F308:F371" si="40" xml:space="preserve"> E308*SQRT($G$2/(2*PI()))*EXP(-POWER($F$2,2)/(2*$G$2))/D308</f>
        <v>64.866511461553358</v>
      </c>
      <c r="G308">
        <f t="shared" ref="G308:G371" si="41" xml:space="preserve"> -$F$2*NORMDIST(-$F$2/SQRT($G$2),0,1,1) + POWER($G$2,3/2)*EXP( -POWER($F$2,2)/(2*$G$2) ) / (D308*SQRT(2*PI()))</f>
        <v>180.71270969965485</v>
      </c>
      <c r="H308">
        <f t="shared" ref="H308:H371" si="42" xml:space="preserve"> $F$2*NORMDIST(-$F$2*SQRT(D308)/$G$2,0,1,1) - $G$2*EXP(-POWER($F$2,2)*D308/(2*POWER($G$2,2)))/(SQRT(2*PI()*D308))</f>
        <v>-213.15595803115872</v>
      </c>
      <c r="I308" s="15">
        <f t="shared" si="34"/>
        <v>32.423263130049492</v>
      </c>
      <c r="J308" s="5">
        <f xml:space="preserve"> 'INB Plot'!$C$16*($H$2 - I308)</f>
        <v>31938238.247083336</v>
      </c>
      <c r="K308" s="5">
        <f xml:space="preserve"> 'INB Plot'!$C$17 + A308*'INB Plot'!$C$18</f>
        <v>8455000</v>
      </c>
      <c r="L308" s="5">
        <f t="shared" si="35"/>
        <v>23483238.247083336</v>
      </c>
    </row>
    <row r="309" spans="1:12" x14ac:dyDescent="0.3">
      <c r="A309">
        <f>'INB Plot'!$C$28 + (ROW() - 52)*'INB Plot'!$C$29</f>
        <v>2695</v>
      </c>
      <c r="B309">
        <f t="shared" si="36"/>
        <v>6.9658287074337156E-8</v>
      </c>
      <c r="C309">
        <f t="shared" si="37"/>
        <v>5.9347181008902078E-9</v>
      </c>
      <c r="D309" s="5">
        <f t="shared" si="38"/>
        <v>12428454.153992191</v>
      </c>
      <c r="E309" s="5">
        <f t="shared" si="39"/>
        <v>1058874.3268272998</v>
      </c>
      <c r="F309" s="15">
        <f t="shared" si="40"/>
        <v>64.646340966023971</v>
      </c>
      <c r="G309">
        <f t="shared" si="41"/>
        <v>180.93217367841305</v>
      </c>
      <c r="H309">
        <f t="shared" si="42"/>
        <v>-213.26472919641373</v>
      </c>
      <c r="I309" s="15">
        <f t="shared" ref="I309:I372" si="43">F309+G309+H309</f>
        <v>32.313785448023282</v>
      </c>
      <c r="J309" s="5">
        <f xml:space="preserve"> 'INB Plot'!$C$16*($H$2 - I309)</f>
        <v>31954659.89938727</v>
      </c>
      <c r="K309" s="5">
        <f xml:space="preserve"> 'INB Plot'!$C$17 + A309*'INB Plot'!$C$18</f>
        <v>8485000</v>
      </c>
      <c r="L309" s="5">
        <f t="shared" ref="L309:L372" si="44" xml:space="preserve"> J309 - K309</f>
        <v>23469659.89938727</v>
      </c>
    </row>
    <row r="310" spans="1:12" x14ac:dyDescent="0.3">
      <c r="A310">
        <f>'INB Plot'!$C$28 + (ROW() - 52)*'INB Plot'!$C$29</f>
        <v>2705</v>
      </c>
      <c r="B310">
        <f t="shared" si="36"/>
        <v>6.9636426567298277E-8</v>
      </c>
      <c r="C310">
        <f t="shared" si="37"/>
        <v>5.9127864005912789E-9</v>
      </c>
      <c r="D310" s="5">
        <f t="shared" si="38"/>
        <v>12424553.795241971</v>
      </c>
      <c r="E310" s="5">
        <f t="shared" si="39"/>
        <v>1054961.26575255</v>
      </c>
      <c r="F310" s="15">
        <f t="shared" si="40"/>
        <v>64.42765996830947</v>
      </c>
      <c r="G310">
        <f t="shared" si="41"/>
        <v>181.15015228337234</v>
      </c>
      <c r="H310">
        <f t="shared" si="42"/>
        <v>-213.37276846137428</v>
      </c>
      <c r="I310" s="15">
        <f t="shared" si="43"/>
        <v>32.205043790307514</v>
      </c>
      <c r="J310" s="5">
        <f xml:space="preserve"> 'INB Plot'!$C$16*($H$2 - I310)</f>
        <v>31970971.148044635</v>
      </c>
      <c r="K310" s="5">
        <f xml:space="preserve"> 'INB Plot'!$C$17 + A310*'INB Plot'!$C$18</f>
        <v>8515000</v>
      </c>
      <c r="L310" s="5">
        <f t="shared" si="44"/>
        <v>23455971.148044635</v>
      </c>
    </row>
    <row r="311" spans="1:12" x14ac:dyDescent="0.3">
      <c r="A311">
        <f>'INB Plot'!$C$28 + (ROW() - 52)*'INB Plot'!$C$29</f>
        <v>2715</v>
      </c>
      <c r="B311">
        <f t="shared" si="36"/>
        <v>6.9614727095302027E-8</v>
      </c>
      <c r="C311">
        <f t="shared" si="37"/>
        <v>5.8910162002945506E-9</v>
      </c>
      <c r="D311" s="5">
        <f t="shared" si="38"/>
        <v>12420682.168416243</v>
      </c>
      <c r="E311" s="5">
        <f t="shared" si="39"/>
        <v>1051077.0195605301</v>
      </c>
      <c r="F311" s="15">
        <f t="shared" si="40"/>
        <v>64.210453404847257</v>
      </c>
      <c r="G311">
        <f t="shared" si="41"/>
        <v>181.36666054361046</v>
      </c>
      <c r="H311">
        <f t="shared" si="42"/>
        <v>-213.48008318049278</v>
      </c>
      <c r="I311" s="15">
        <f t="shared" si="43"/>
        <v>32.097030767964952</v>
      </c>
      <c r="J311" s="5">
        <f xml:space="preserve"> 'INB Plot'!$C$16*($H$2 - I311)</f>
        <v>31987173.101396017</v>
      </c>
      <c r="K311" s="5">
        <f xml:space="preserve"> 'INB Plot'!$C$17 + A311*'INB Plot'!$C$18</f>
        <v>8545000</v>
      </c>
      <c r="L311" s="5">
        <f t="shared" si="44"/>
        <v>23442173.101396017</v>
      </c>
    </row>
    <row r="312" spans="1:12" x14ac:dyDescent="0.3">
      <c r="A312">
        <f>'INB Plot'!$C$28 + (ROW() - 52)*'INB Plot'!$C$29</f>
        <v>2725</v>
      </c>
      <c r="B312">
        <f t="shared" si="36"/>
        <v>6.9593186885485576E-8</v>
      </c>
      <c r="C312">
        <f t="shared" si="37"/>
        <v>5.8694057226705793E-9</v>
      </c>
      <c r="D312" s="5">
        <f t="shared" si="38"/>
        <v>12416838.957200248</v>
      </c>
      <c r="E312" s="5">
        <f t="shared" si="39"/>
        <v>1047221.2711395451</v>
      </c>
      <c r="F312" s="15">
        <f t="shared" si="40"/>
        <v>63.994706414504115</v>
      </c>
      <c r="G312">
        <f t="shared" si="41"/>
        <v>181.58171328613253</v>
      </c>
      <c r="H312">
        <f t="shared" si="42"/>
        <v>-213.5866806101323</v>
      </c>
      <c r="I312" s="15">
        <f t="shared" si="43"/>
        <v>31.989739090504344</v>
      </c>
      <c r="J312" s="5">
        <f xml:space="preserve"> 'INB Plot'!$C$16*($H$2 - I312)</f>
        <v>32003266.85301511</v>
      </c>
      <c r="K312" s="5">
        <f xml:space="preserve"> 'INB Plot'!$C$17 + A312*'INB Plot'!$C$18</f>
        <v>8575000</v>
      </c>
      <c r="L312" s="5">
        <f t="shared" si="44"/>
        <v>23428266.85301511</v>
      </c>
    </row>
    <row r="313" spans="1:12" x14ac:dyDescent="0.3">
      <c r="A313">
        <f>'INB Plot'!$C$28 + (ROW() - 52)*'INB Plot'!$C$29</f>
        <v>2735</v>
      </c>
      <c r="B313">
        <f t="shared" si="36"/>
        <v>6.9571804190914582E-8</v>
      </c>
      <c r="C313">
        <f t="shared" si="37"/>
        <v>5.847953216374269E-9</v>
      </c>
      <c r="D313" s="5">
        <f t="shared" si="38"/>
        <v>12413023.849905392</v>
      </c>
      <c r="E313" s="5">
        <f t="shared" si="39"/>
        <v>1043393.7080140351</v>
      </c>
      <c r="F313" s="15">
        <f t="shared" si="40"/>
        <v>63.780404335187349</v>
      </c>
      <c r="G313">
        <f t="shared" si="41"/>
        <v>181.79532513925756</v>
      </c>
      <c r="H313">
        <f t="shared" si="42"/>
        <v>-213.6925679101941</v>
      </c>
      <c r="I313" s="15">
        <f t="shared" si="43"/>
        <v>31.883161564250798</v>
      </c>
      <c r="J313" s="5">
        <f xml:space="preserve"> 'INB Plot'!$C$16*($H$2 - I313)</f>
        <v>32019253.48195314</v>
      </c>
      <c r="K313" s="5">
        <f xml:space="preserve"> 'INB Plot'!$C$17 + A313*'INB Plot'!$C$18</f>
        <v>8605000</v>
      </c>
      <c r="L313" s="5">
        <f t="shared" si="44"/>
        <v>23414253.48195314</v>
      </c>
    </row>
    <row r="314" spans="1:12" x14ac:dyDescent="0.3">
      <c r="A314">
        <f>'INB Plot'!$C$28 + (ROW() - 52)*'INB Plot'!$C$29</f>
        <v>2745</v>
      </c>
      <c r="B314">
        <f t="shared" si="36"/>
        <v>6.9550577290110954E-8</v>
      </c>
      <c r="C314">
        <f t="shared" si="37"/>
        <v>5.826656955571741E-9</v>
      </c>
      <c r="D314" s="5">
        <f t="shared" si="38"/>
        <v>12409236.539384998</v>
      </c>
      <c r="E314" s="5">
        <f t="shared" si="39"/>
        <v>1039594.0222601603</v>
      </c>
      <c r="F314" s="15">
        <f t="shared" si="40"/>
        <v>63.567532700523842</v>
      </c>
      <c r="G314">
        <f t="shared" si="41"/>
        <v>182.00751053593433</v>
      </c>
      <c r="H314">
        <f t="shared" si="42"/>
        <v>-213.79775214571424</v>
      </c>
      <c r="I314" s="15">
        <f t="shared" si="43"/>
        <v>31.777291090743915</v>
      </c>
      <c r="J314" s="5">
        <f xml:space="preserve"> 'INB Plot'!$C$16*($H$2 - I314)</f>
        <v>32035134.052979175</v>
      </c>
      <c r="K314" s="5">
        <f xml:space="preserve"> 'INB Plot'!$C$17 + A314*'INB Plot'!$C$18</f>
        <v>8635000</v>
      </c>
      <c r="L314" s="5">
        <f t="shared" si="44"/>
        <v>23400134.052979175</v>
      </c>
    </row>
    <row r="315" spans="1:12" x14ac:dyDescent="0.3">
      <c r="A315">
        <f>'INB Plot'!$C$28 + (ROW() - 52)*'INB Plot'!$C$29</f>
        <v>2755</v>
      </c>
      <c r="B315">
        <f t="shared" si="36"/>
        <v>6.9529504486590837E-8</v>
      </c>
      <c r="C315">
        <f t="shared" si="37"/>
        <v>5.8055152394775034E-9</v>
      </c>
      <c r="D315" s="5">
        <f t="shared" si="38"/>
        <v>12405476.722951869</v>
      </c>
      <c r="E315" s="5">
        <f t="shared" si="39"/>
        <v>1035821.910423222</v>
      </c>
      <c r="F315" s="15">
        <f t="shared" si="40"/>
        <v>63.356077236605245</v>
      </c>
      <c r="G315">
        <f t="shared" si="41"/>
        <v>182.21828371699246</v>
      </c>
      <c r="H315">
        <f t="shared" si="42"/>
        <v>-213.90224028842562</v>
      </c>
      <c r="I315" s="15">
        <f t="shared" si="43"/>
        <v>31.672120665172088</v>
      </c>
      <c r="J315" s="5">
        <f xml:space="preserve"> 'INB Plot'!$C$16*($H$2 - I315)</f>
        <v>32050909.616814949</v>
      </c>
      <c r="K315" s="5">
        <f xml:space="preserve"> 'INB Plot'!$C$17 + A315*'INB Plot'!$C$18</f>
        <v>8665000</v>
      </c>
      <c r="L315" s="5">
        <f t="shared" si="44"/>
        <v>23385909.616814949</v>
      </c>
    </row>
    <row r="316" spans="1:12" x14ac:dyDescent="0.3">
      <c r="A316">
        <f>'INB Plot'!$C$28 + (ROW() - 52)*'INB Plot'!$C$29</f>
        <v>2765</v>
      </c>
      <c r="B316">
        <f t="shared" si="36"/>
        <v>6.9508584108412637E-8</v>
      </c>
      <c r="C316">
        <f t="shared" si="37"/>
        <v>5.7845263919016633E-9</v>
      </c>
      <c r="D316" s="5">
        <f t="shared" si="38"/>
        <v>12401744.102297638</v>
      </c>
      <c r="E316" s="5">
        <f t="shared" si="39"/>
        <v>1032077.0734368764</v>
      </c>
      <c r="F316" s="15">
        <f t="shared" si="40"/>
        <v>63.146023858798095</v>
      </c>
      <c r="G316">
        <f t="shared" si="41"/>
        <v>182.42765873432893</v>
      </c>
      <c r="H316">
        <f t="shared" si="42"/>
        <v>-214.00603921829475</v>
      </c>
      <c r="I316" s="15">
        <f t="shared" si="43"/>
        <v>31.567643374832272</v>
      </c>
      <c r="J316" s="5">
        <f xml:space="preserve"> 'INB Plot'!$C$16*($H$2 - I316)</f>
        <v>32066581.210365921</v>
      </c>
      <c r="K316" s="5">
        <f xml:space="preserve"> 'INB Plot'!$C$17 + A316*'INB Plot'!$C$18</f>
        <v>8695000</v>
      </c>
      <c r="L316" s="5">
        <f t="shared" si="44"/>
        <v>23371581.210365921</v>
      </c>
    </row>
    <row r="317" spans="1:12" x14ac:dyDescent="0.3">
      <c r="A317">
        <f>'INB Plot'!$C$28 + (ROW() - 52)*'INB Plot'!$C$29</f>
        <v>2775</v>
      </c>
      <c r="B317">
        <f t="shared" si="36"/>
        <v>6.9487814507734822E-8</v>
      </c>
      <c r="C317">
        <f t="shared" si="37"/>
        <v>5.7636887608069166E-9</v>
      </c>
      <c r="D317" s="5">
        <f t="shared" si="38"/>
        <v>12398038.38341389</v>
      </c>
      <c r="E317" s="5">
        <f t="shared" si="39"/>
        <v>1028359.2165440923</v>
      </c>
      <c r="F317" s="15">
        <f t="shared" si="40"/>
        <v>62.937358668616895</v>
      </c>
      <c r="G317">
        <f t="shared" si="41"/>
        <v>182.63564945403016</v>
      </c>
      <c r="H317">
        <f t="shared" si="42"/>
        <v>-214.10915572501978</v>
      </c>
      <c r="I317" s="15">
        <f t="shared" si="43"/>
        <v>31.463852397627278</v>
      </c>
      <c r="J317" s="5">
        <f xml:space="preserve"> 'INB Plot'!$C$16*($H$2 - I317)</f>
        <v>32082149.85694667</v>
      </c>
      <c r="K317" s="5">
        <f xml:space="preserve"> 'INB Plot'!$C$17 + A317*'INB Plot'!$C$18</f>
        <v>8725000</v>
      </c>
      <c r="L317" s="5">
        <f t="shared" si="44"/>
        <v>23357149.85694667</v>
      </c>
    </row>
    <row r="318" spans="1:12" x14ac:dyDescent="0.3">
      <c r="A318">
        <f>'INB Plot'!$C$28 + (ROW() - 52)*'INB Plot'!$C$29</f>
        <v>2785</v>
      </c>
      <c r="B318">
        <f t="shared" si="36"/>
        <v>6.9467194060383243E-8</v>
      </c>
      <c r="C318">
        <f t="shared" si="37"/>
        <v>5.7430007178750901E-9</v>
      </c>
      <c r="D318" s="5">
        <f t="shared" si="38"/>
        <v>12394359.276514944</v>
      </c>
      <c r="E318" s="5">
        <f t="shared" si="39"/>
        <v>1024668.0492198134</v>
      </c>
      <c r="F318" s="15">
        <f t="shared" si="40"/>
        <v>62.730067950659283</v>
      </c>
      <c r="G318">
        <f t="shared" si="41"/>
        <v>182.84226955943348</v>
      </c>
      <c r="H318">
        <f t="shared" si="42"/>
        <v>-214.21159650950938</v>
      </c>
      <c r="I318" s="15">
        <f t="shared" si="43"/>
        <v>31.360741000583374</v>
      </c>
      <c r="J318" s="5">
        <f xml:space="preserve"> 'INB Plot'!$C$16*($H$2 - I318)</f>
        <v>32097616.566503257</v>
      </c>
      <c r="K318" s="5">
        <f xml:space="preserve"> 'INB Plot'!$C$17 + A318*'INB Plot'!$C$18</f>
        <v>8755000</v>
      </c>
      <c r="L318" s="5">
        <f t="shared" si="44"/>
        <v>23342616.566503257</v>
      </c>
    </row>
    <row r="319" spans="1:12" x14ac:dyDescent="0.3">
      <c r="A319">
        <f>'INB Plot'!$C$28 + (ROW() - 52)*'INB Plot'!$C$29</f>
        <v>2795</v>
      </c>
      <c r="B319">
        <f t="shared" si="36"/>
        <v>6.9446721165427738E-8</v>
      </c>
      <c r="C319">
        <f t="shared" si="37"/>
        <v>5.722460658082976E-9</v>
      </c>
      <c r="D319" s="5">
        <f t="shared" si="38"/>
        <v>12390706.495962324</v>
      </c>
      <c r="E319" s="5">
        <f t="shared" si="39"/>
        <v>1021003.285095279</v>
      </c>
      <c r="F319" s="15">
        <f t="shared" si="40"/>
        <v>62.524138169601237</v>
      </c>
      <c r="G319">
        <f t="shared" si="41"/>
        <v>183.047532554128</v>
      </c>
      <c r="H319">
        <f t="shared" si="42"/>
        <v>-214.31336818532338</v>
      </c>
      <c r="I319" s="15">
        <f t="shared" si="43"/>
        <v>31.258302538405843</v>
      </c>
      <c r="J319" s="5">
        <f xml:space="preserve"> 'INB Plot'!$C$16*($H$2 - I319)</f>
        <v>32112982.335829884</v>
      </c>
      <c r="K319" s="5">
        <f xml:space="preserve"> 'INB Plot'!$C$17 + A319*'INB Plot'!$C$18</f>
        <v>8785000</v>
      </c>
      <c r="L319" s="5">
        <f t="shared" si="44"/>
        <v>23327982.335829884</v>
      </c>
    </row>
    <row r="320" spans="1:12" x14ac:dyDescent="0.3">
      <c r="A320">
        <f>'INB Plot'!$C$28 + (ROW() - 52)*'INB Plot'!$C$29</f>
        <v>2805</v>
      </c>
      <c r="B320">
        <f t="shared" si="36"/>
        <v>6.9426394244767814E-8</v>
      </c>
      <c r="C320">
        <f t="shared" si="37"/>
        <v>5.7020669992872418E-9</v>
      </c>
      <c r="D320" s="5">
        <f t="shared" si="38"/>
        <v>12387079.760190828</v>
      </c>
      <c r="E320" s="5">
        <f t="shared" si="39"/>
        <v>1017364.641883963</v>
      </c>
      <c r="F320" s="15">
        <f t="shared" si="40"/>
        <v>62.319555967251596</v>
      </c>
      <c r="G320">
        <f t="shared" si="41"/>
        <v>183.2514517648965</v>
      </c>
      <c r="H320">
        <f t="shared" si="42"/>
        <v>-214.41447728009291</v>
      </c>
      <c r="I320" s="15">
        <f t="shared" si="43"/>
        <v>31.156530452055193</v>
      </c>
      <c r="J320" s="5">
        <f xml:space="preserve"> 'INB Plot'!$C$16*($H$2 - I320)</f>
        <v>32128248.148782484</v>
      </c>
      <c r="K320" s="5">
        <f xml:space="preserve"> 'INB Plot'!$C$17 + A320*'INB Plot'!$C$18</f>
        <v>8815000</v>
      </c>
      <c r="L320" s="5">
        <f t="shared" si="44"/>
        <v>23313248.148782484</v>
      </c>
    </row>
    <row r="321" spans="1:12" x14ac:dyDescent="0.3">
      <c r="A321">
        <f>'INB Plot'!$C$28 + (ROW() - 52)*'INB Plot'!$C$29</f>
        <v>2815</v>
      </c>
      <c r="B321">
        <f t="shared" si="36"/>
        <v>6.9406211742727144E-8</v>
      </c>
      <c r="C321">
        <f t="shared" si="37"/>
        <v>5.6818181818181822E-9</v>
      </c>
      <c r="D321" s="5">
        <f t="shared" si="38"/>
        <v>12383478.791636178</v>
      </c>
      <c r="E321" s="5">
        <f t="shared" si="39"/>
        <v>1013751.841309091</v>
      </c>
      <c r="F321" s="15">
        <f t="shared" si="40"/>
        <v>62.116308159663888</v>
      </c>
      <c r="G321">
        <f t="shared" si="41"/>
        <v>183.45404034459978</v>
      </c>
      <c r="H321">
        <f t="shared" si="42"/>
        <v>-214.51493023690801</v>
      </c>
      <c r="I321" s="15">
        <f t="shared" si="43"/>
        <v>31.055418267355662</v>
      </c>
      <c r="J321" s="5">
        <f xml:space="preserve"> 'INB Plot'!$C$16*($H$2 - I321)</f>
        <v>32143414.976487413</v>
      </c>
      <c r="K321" s="5">
        <f xml:space="preserve"> 'INB Plot'!$C$17 + A321*'INB Plot'!$C$18</f>
        <v>8845000</v>
      </c>
      <c r="L321" s="5">
        <f t="shared" si="44"/>
        <v>23298414.976487413</v>
      </c>
    </row>
    <row r="322" spans="1:12" x14ac:dyDescent="0.3">
      <c r="A322">
        <f>'INB Plot'!$C$28 + (ROW() - 52)*'INB Plot'!$C$29</f>
        <v>2825</v>
      </c>
      <c r="B322">
        <f t="shared" si="36"/>
        <v>6.9386172125656661E-8</v>
      </c>
      <c r="C322">
        <f t="shared" si="37"/>
        <v>5.6617126680820945E-9</v>
      </c>
      <c r="D322" s="5">
        <f t="shared" si="38"/>
        <v>12379903.316664217</v>
      </c>
      <c r="E322" s="5">
        <f t="shared" si="39"/>
        <v>1010164.6090326963</v>
      </c>
      <c r="F322" s="15">
        <f t="shared" si="40"/>
        <v>61.914381734304669</v>
      </c>
      <c r="G322">
        <f t="shared" si="41"/>
        <v>183.65531127500424</v>
      </c>
      <c r="H322">
        <f t="shared" si="42"/>
        <v>-214.6147334156804</v>
      </c>
      <c r="I322" s="15">
        <f t="shared" si="43"/>
        <v>30.954959593628502</v>
      </c>
      <c r="J322" s="5">
        <f xml:space="preserve"> 'INB Plot'!$C$16*($H$2 - I322)</f>
        <v>32158483.777546488</v>
      </c>
      <c r="K322" s="5">
        <f xml:space="preserve"> 'INB Plot'!$C$17 + A322*'INB Plot'!$C$18</f>
        <v>8875000</v>
      </c>
      <c r="L322" s="5">
        <f t="shared" si="44"/>
        <v>23283483.777546488</v>
      </c>
    </row>
    <row r="323" spans="1:12" x14ac:dyDescent="0.3">
      <c r="A323">
        <f>'INB Plot'!$C$28 + (ROW() - 52)*'INB Plot'!$C$29</f>
        <v>2835</v>
      </c>
      <c r="B323">
        <f t="shared" si="36"/>
        <v>6.9366273881546123E-8</v>
      </c>
      <c r="C323">
        <f t="shared" si="37"/>
        <v>5.6417489421720734E-9</v>
      </c>
      <c r="D323" s="5">
        <f t="shared" si="38"/>
        <v>12376353.065501582</v>
      </c>
      <c r="E323" s="5">
        <f t="shared" si="39"/>
        <v>1006602.6745861777</v>
      </c>
      <c r="F323" s="15">
        <f t="shared" si="40"/>
        <v>61.713763847276887</v>
      </c>
      <c r="G323">
        <f t="shared" si="41"/>
        <v>183.8552773695551</v>
      </c>
      <c r="H323">
        <f t="shared" si="42"/>
        <v>-214.7138930944808</v>
      </c>
      <c r="I323" s="15">
        <f t="shared" si="43"/>
        <v>30.855148122351181</v>
      </c>
      <c r="J323" s="5">
        <f xml:space="preserve"> 'INB Plot'!$C$16*($H$2 - I323)</f>
        <v>32173455.498238083</v>
      </c>
      <c r="K323" s="5">
        <f xml:space="preserve"> 'INB Plot'!$C$17 + A323*'INB Plot'!$C$18</f>
        <v>8905000</v>
      </c>
      <c r="L323" s="5">
        <f t="shared" si="44"/>
        <v>23268455.498238083</v>
      </c>
    </row>
    <row r="324" spans="1:12" x14ac:dyDescent="0.3">
      <c r="A324">
        <f>'INB Plot'!$C$28 + (ROW() - 52)*'INB Plot'!$C$29</f>
        <v>2845</v>
      </c>
      <c r="B324">
        <f t="shared" si="36"/>
        <v>6.9346515519643748E-8</v>
      </c>
      <c r="C324">
        <f t="shared" si="37"/>
        <v>5.621925509486999E-9</v>
      </c>
      <c r="D324" s="5">
        <f t="shared" si="38"/>
        <v>12372827.772167861</v>
      </c>
      <c r="E324" s="5">
        <f t="shared" si="39"/>
        <v>1003065.771302319</v>
      </c>
      <c r="F324" s="15">
        <f t="shared" si="40"/>
        <v>61.514441820596979</v>
      </c>
      <c r="G324">
        <f t="shared" si="41"/>
        <v>184.05395127609575</v>
      </c>
      <c r="H324">
        <f t="shared" si="42"/>
        <v>-214.81241547084829</v>
      </c>
      <c r="I324" s="15">
        <f t="shared" si="43"/>
        <v>30.755977625844423</v>
      </c>
      <c r="J324" s="5">
        <f xml:space="preserve"> 'INB Plot'!$C$16*($H$2 - I324)</f>
        <v>32188331.072714098</v>
      </c>
      <c r="K324" s="5">
        <f xml:space="preserve"> 'INB Plot'!$C$17 + A324*'INB Plot'!$C$18</f>
        <v>8935000</v>
      </c>
      <c r="L324" s="5">
        <f t="shared" si="44"/>
        <v>23253331.072714098</v>
      </c>
    </row>
    <row r="325" spans="1:12" x14ac:dyDescent="0.3">
      <c r="A325">
        <f>'INB Plot'!$C$28 + (ROW() - 52)*'INB Plot'!$C$29</f>
        <v>2855</v>
      </c>
      <c r="B325">
        <f t="shared" si="36"/>
        <v>6.9326895570083944E-8</v>
      </c>
      <c r="C325">
        <f t="shared" si="37"/>
        <v>5.6022408963585435E-9</v>
      </c>
      <c r="D325" s="5">
        <f t="shared" si="38"/>
        <v>12369327.174409155</v>
      </c>
      <c r="E325" s="5">
        <f t="shared" si="39"/>
        <v>999553.63624873955</v>
      </c>
      <c r="F325" s="15">
        <f t="shared" si="40"/>
        <v>61.316403139524589</v>
      </c>
      <c r="G325">
        <f t="shared" si="41"/>
        <v>184.25134547953496</v>
      </c>
      <c r="H325">
        <f t="shared" si="42"/>
        <v>-214.91030666307671</v>
      </c>
      <c r="I325" s="15">
        <f t="shared" si="43"/>
        <v>30.657441955982847</v>
      </c>
      <c r="J325" s="5">
        <f xml:space="preserve"> 'INB Plot'!$C$16*($H$2 - I325)</f>
        <v>32203111.423193336</v>
      </c>
      <c r="K325" s="5">
        <f xml:space="preserve"> 'INB Plot'!$C$17 + A325*'INB Plot'!$C$18</f>
        <v>8965000</v>
      </c>
      <c r="L325" s="5">
        <f t="shared" si="44"/>
        <v>23238111.423193336</v>
      </c>
    </row>
    <row r="326" spans="1:12" x14ac:dyDescent="0.3">
      <c r="A326">
        <f>'INB Plot'!$C$28 + (ROW() - 52)*'INB Plot'!$C$29</f>
        <v>2865</v>
      </c>
      <c r="B326">
        <f t="shared" si="36"/>
        <v>6.9307412583522796E-8</v>
      </c>
      <c r="C326">
        <f t="shared" si="37"/>
        <v>5.5826936496859735E-9</v>
      </c>
      <c r="D326" s="5">
        <f t="shared" si="38"/>
        <v>12365851.013633056</v>
      </c>
      <c r="E326" s="5">
        <f t="shared" si="39"/>
        <v>996066.01016273547</v>
      </c>
      <c r="F326" s="15">
        <f t="shared" si="40"/>
        <v>61.119635449943694</v>
      </c>
      <c r="G326">
        <f t="shared" si="41"/>
        <v>184.44747230446092</v>
      </c>
      <c r="H326">
        <f t="shared" si="42"/>
        <v>-215.0075727114754</v>
      </c>
      <c r="I326" s="15">
        <f t="shared" si="43"/>
        <v>30.559535042929213</v>
      </c>
      <c r="J326" s="5">
        <f xml:space="preserve"> 'INB Plot'!$C$16*($H$2 - I326)</f>
        <v>32217797.460151378</v>
      </c>
      <c r="K326" s="5">
        <f xml:space="preserve"> 'INB Plot'!$C$17 + A326*'INB Plot'!$C$18</f>
        <v>8995000</v>
      </c>
      <c r="L326" s="5">
        <f t="shared" si="44"/>
        <v>23222797.460151378</v>
      </c>
    </row>
    <row r="327" spans="1:12" x14ac:dyDescent="0.3">
      <c r="A327">
        <f>'INB Plot'!$C$28 + (ROW() - 52)*'INB Plot'!$C$29</f>
        <v>2875</v>
      </c>
      <c r="B327">
        <f t="shared" si="36"/>
        <v>6.9288065130781228E-8</v>
      </c>
      <c r="C327">
        <f t="shared" si="37"/>
        <v>5.5632823365785816E-9</v>
      </c>
      <c r="D327" s="5">
        <f t="shared" si="38"/>
        <v>12362399.034844968</v>
      </c>
      <c r="E327" s="5">
        <f t="shared" si="39"/>
        <v>992602.63738748268</v>
      </c>
      <c r="F327" s="15">
        <f t="shared" si="40"/>
        <v>60.924126555793968</v>
      </c>
      <c r="G327">
        <f t="shared" si="41"/>
        <v>184.64234391770719</v>
      </c>
      <c r="H327">
        <f t="shared" si="42"/>
        <v>-215.10421957960739</v>
      </c>
      <c r="I327" s="15">
        <f t="shared" si="43"/>
        <v>30.462250893893781</v>
      </c>
      <c r="J327" s="5">
        <f xml:space="preserve"> 'INB Plot'!$C$16*($H$2 - I327)</f>
        <v>32232390.082506694</v>
      </c>
      <c r="K327" s="5">
        <f xml:space="preserve"> 'INB Plot'!$C$17 + A327*'INB Plot'!$C$18</f>
        <v>9025000</v>
      </c>
      <c r="L327" s="5">
        <f t="shared" si="44"/>
        <v>23207390.082506694</v>
      </c>
    </row>
    <row r="328" spans="1:12" x14ac:dyDescent="0.3">
      <c r="A328">
        <f>'INB Plot'!$C$28 + (ROW() - 52)*'INB Plot'!$C$29</f>
        <v>2885</v>
      </c>
      <c r="B328">
        <f t="shared" si="36"/>
        <v>6.9268851802495398E-8</v>
      </c>
      <c r="C328">
        <f t="shared" si="37"/>
        <v>5.5440055440055437E-9</v>
      </c>
      <c r="D328" s="5">
        <f t="shared" si="38"/>
        <v>12358970.98658574</v>
      </c>
      <c r="E328" s="5">
        <f t="shared" si="39"/>
        <v>989163.26580956334</v>
      </c>
      <c r="F328" s="15">
        <f t="shared" si="40"/>
        <v>60.72986441655128</v>
      </c>
      <c r="G328">
        <f t="shared" si="41"/>
        <v>184.83597233086891</v>
      </c>
      <c r="H328">
        <f t="shared" si="42"/>
        <v>-215.20025315550117</v>
      </c>
      <c r="I328" s="15">
        <f t="shared" si="43"/>
        <v>30.365583591919005</v>
      </c>
      <c r="J328" s="5">
        <f xml:space="preserve"> 'INB Plot'!$C$16*($H$2 - I328)</f>
        <v>32246890.177802909</v>
      </c>
      <c r="K328" s="5">
        <f xml:space="preserve"> 'INB Plot'!$C$17 + A328*'INB Plot'!$C$18</f>
        <v>9055000</v>
      </c>
      <c r="L328" s="5">
        <f t="shared" si="44"/>
        <v>23191890.177802909</v>
      </c>
    </row>
    <row r="329" spans="1:12" x14ac:dyDescent="0.3">
      <c r="A329">
        <f>'INB Plot'!$C$28 + (ROW() - 52)*'INB Plot'!$C$29</f>
        <v>2895</v>
      </c>
      <c r="B329">
        <f t="shared" si="36"/>
        <v>6.9249771208774568E-8</v>
      </c>
      <c r="C329">
        <f t="shared" si="37"/>
        <v>5.5248618784530391E-9</v>
      </c>
      <c r="D329" s="5">
        <f t="shared" si="38"/>
        <v>12355566.620870614</v>
      </c>
      <c r="E329" s="5">
        <f t="shared" si="39"/>
        <v>985747.64679779008</v>
      </c>
      <c r="F329" s="15">
        <f t="shared" si="40"/>
        <v>60.53683714475634</v>
      </c>
      <c r="G329">
        <f t="shared" si="41"/>
        <v>185.02836940277064</v>
      </c>
      <c r="H329">
        <f t="shared" si="42"/>
        <v>-215.29567925284283</v>
      </c>
      <c r="I329" s="15">
        <f t="shared" si="43"/>
        <v>30.269527294684138</v>
      </c>
      <c r="J329" s="5">
        <f xml:space="preserve"> 'INB Plot'!$C$16*($H$2 - I329)</f>
        <v>32261298.622388139</v>
      </c>
      <c r="K329" s="5">
        <f xml:space="preserve"> 'INB Plot'!$C$17 + A329*'INB Plot'!$C$18</f>
        <v>9085000</v>
      </c>
      <c r="L329" s="5">
        <f t="shared" si="44"/>
        <v>23176298.622388139</v>
      </c>
    </row>
    <row r="330" spans="1:12" x14ac:dyDescent="0.3">
      <c r="A330">
        <f>'INB Plot'!$C$28 + (ROW() - 52)*'INB Plot'!$C$29</f>
        <v>2905</v>
      </c>
      <c r="B330">
        <f t="shared" si="36"/>
        <v>6.9230821978865942E-8</v>
      </c>
      <c r="C330">
        <f t="shared" si="37"/>
        <v>5.5058499655884378E-9</v>
      </c>
      <c r="D330" s="5">
        <f t="shared" si="38"/>
        <v>12352185.693129431</v>
      </c>
      <c r="E330" s="5">
        <f t="shared" si="39"/>
        <v>982355.53514328972</v>
      </c>
      <c r="F330" s="15">
        <f t="shared" si="40"/>
        <v>60.345033003590018</v>
      </c>
      <c r="G330">
        <f t="shared" si="41"/>
        <v>185.21954684188688</v>
      </c>
      <c r="H330">
        <f t="shared" si="42"/>
        <v>-215.39050361214453</v>
      </c>
      <c r="I330" s="15">
        <f t="shared" si="43"/>
        <v>30.174076233332357</v>
      </c>
      <c r="J330" s="5">
        <f xml:space="preserve"> 'INB Plot'!$C$16*($H$2 - I330)</f>
        <v>32275616.281590909</v>
      </c>
      <c r="K330" s="5">
        <f xml:space="preserve"> 'INB Plot'!$C$17 + A330*'INB Plot'!$C$18</f>
        <v>9115000</v>
      </c>
      <c r="L330" s="5">
        <f t="shared" si="44"/>
        <v>23160616.281590909</v>
      </c>
    </row>
    <row r="331" spans="1:12" x14ac:dyDescent="0.3">
      <c r="A331">
        <f>'INB Plot'!$C$28 + (ROW() - 52)*'INB Plot'!$C$29</f>
        <v>2915</v>
      </c>
      <c r="B331">
        <f t="shared" si="36"/>
        <v>6.9212002760826333E-8</v>
      </c>
      <c r="C331">
        <f t="shared" si="37"/>
        <v>5.4869684499314131E-9</v>
      </c>
      <c r="D331" s="5">
        <f t="shared" si="38"/>
        <v>12348827.962148054</v>
      </c>
      <c r="E331" s="5">
        <f t="shared" si="39"/>
        <v>978986.68900082307</v>
      </c>
      <c r="F331" s="15">
        <f t="shared" si="40"/>
        <v>60.15444040449492</v>
      </c>
      <c r="G331">
        <f t="shared" si="41"/>
        <v>185.40951620871795</v>
      </c>
      <c r="H331">
        <f t="shared" si="42"/>
        <v>-215.48473190189048</v>
      </c>
      <c r="I331" s="15">
        <f t="shared" si="43"/>
        <v>30.079224711322382</v>
      </c>
      <c r="J331" s="5">
        <f xml:space="preserve"> 'INB Plot'!$C$16*($H$2 - I331)</f>
        <v>32289844.009892404</v>
      </c>
      <c r="K331" s="5">
        <f xml:space="preserve"> 'INB Plot'!$C$17 + A331*'INB Plot'!$C$18</f>
        <v>9145000</v>
      </c>
      <c r="L331" s="5">
        <f t="shared" si="44"/>
        <v>23144844.009892404</v>
      </c>
    </row>
    <row r="332" spans="1:12" x14ac:dyDescent="0.3">
      <c r="A332">
        <f>'INB Plot'!$C$28 + (ROW() - 52)*'INB Plot'!$C$29</f>
        <v>2925</v>
      </c>
      <c r="B332">
        <f t="shared" si="36"/>
        <v>6.9193312221200665E-8</v>
      </c>
      <c r="C332">
        <f t="shared" si="37"/>
        <v>5.4682159945317843E-9</v>
      </c>
      <c r="D332" s="5">
        <f t="shared" si="38"/>
        <v>12345493.190010991</v>
      </c>
      <c r="E332" s="5">
        <f t="shared" si="39"/>
        <v>975640.86983130558</v>
      </c>
      <c r="F332" s="15">
        <f t="shared" si="40"/>
        <v>59.965047904841818</v>
      </c>
      <c r="G332">
        <f t="shared" si="41"/>
        <v>185.59828891812026</v>
      </c>
      <c r="H332">
        <f t="shared" si="42"/>
        <v>-215.57836971966071</v>
      </c>
      <c r="I332" s="15">
        <f t="shared" si="43"/>
        <v>29.984967103301358</v>
      </c>
      <c r="J332" s="5">
        <f xml:space="preserve"> 'INB Plot'!$C$16*($H$2 - I332)</f>
        <v>32303982.651095558</v>
      </c>
      <c r="K332" s="5">
        <f xml:space="preserve"> 'INB Plot'!$C$17 + A332*'INB Plot'!$C$18</f>
        <v>9175000</v>
      </c>
      <c r="L332" s="5">
        <f t="shared" si="44"/>
        <v>23128982.651095558</v>
      </c>
    </row>
    <row r="333" spans="1:12" x14ac:dyDescent="0.3">
      <c r="A333">
        <f>'INB Plot'!$C$28 + (ROW() - 52)*'INB Plot'!$C$29</f>
        <v>2935</v>
      </c>
      <c r="B333">
        <f t="shared" si="36"/>
        <v>6.9174749044707033E-8</v>
      </c>
      <c r="C333">
        <f t="shared" si="37"/>
        <v>5.4495912806539507E-9</v>
      </c>
      <c r="D333" s="5">
        <f t="shared" si="38"/>
        <v>12342181.142045222</v>
      </c>
      <c r="E333" s="5">
        <f t="shared" si="39"/>
        <v>972317.84234550409</v>
      </c>
      <c r="F333" s="15">
        <f t="shared" si="40"/>
        <v>59.77684420563984</v>
      </c>
      <c r="G333">
        <f t="shared" si="41"/>
        <v>185.78587624159206</v>
      </c>
      <c r="H333">
        <f t="shared" si="42"/>
        <v>-215.67142259323634</v>
      </c>
      <c r="I333" s="15">
        <f t="shared" si="43"/>
        <v>29.891297853995553</v>
      </c>
      <c r="J333" s="5">
        <f xml:space="preserve"> 'INB Plot'!$C$16*($H$2 - I333)</f>
        <v>32318033.038491428</v>
      </c>
      <c r="K333" s="5">
        <f xml:space="preserve"> 'INB Plot'!$C$17 + A333*'INB Plot'!$C$18</f>
        <v>9205000</v>
      </c>
      <c r="L333" s="5">
        <f t="shared" si="44"/>
        <v>23113033.038491428</v>
      </c>
    </row>
    <row r="334" spans="1:12" x14ac:dyDescent="0.3">
      <c r="A334">
        <f>'INB Plot'!$C$28 + (ROW() - 52)*'INB Plot'!$C$29</f>
        <v>2945</v>
      </c>
      <c r="B334">
        <f t="shared" si="36"/>
        <v>6.9156311933928129E-8</v>
      </c>
      <c r="C334">
        <f t="shared" si="37"/>
        <v>5.4310930074677525E-9</v>
      </c>
      <c r="D334" s="5">
        <f t="shared" si="38"/>
        <v>12338891.586765127</v>
      </c>
      <c r="E334" s="5">
        <f t="shared" si="39"/>
        <v>969017.37444887974</v>
      </c>
      <c r="F334" s="15">
        <f t="shared" si="40"/>
        <v>59.589818149289876</v>
      </c>
      <c r="G334">
        <f t="shared" si="41"/>
        <v>185.97228930951815</v>
      </c>
      <c r="H334">
        <f t="shared" si="42"/>
        <v>-215.76389598168424</v>
      </c>
      <c r="I334" s="15">
        <f t="shared" si="43"/>
        <v>29.798211477123772</v>
      </c>
      <c r="J334" s="5">
        <f xml:space="preserve"> 'INB Plot'!$C$16*($H$2 - I334)</f>
        <v>32331995.995022196</v>
      </c>
      <c r="K334" s="5">
        <f xml:space="preserve"> 'INB Plot'!$C$17 + A334*'INB Plot'!$C$18</f>
        <v>9235000</v>
      </c>
      <c r="L334" s="5">
        <f t="shared" si="44"/>
        <v>23096995.995022196</v>
      </c>
    </row>
    <row r="335" spans="1:12" x14ac:dyDescent="0.3">
      <c r="A335">
        <f>'INB Plot'!$C$28 + (ROW() - 52)*'INB Plot'!$C$29</f>
        <v>2955</v>
      </c>
      <c r="B335">
        <f t="shared" si="36"/>
        <v>6.9137999609008976E-8</v>
      </c>
      <c r="C335">
        <f t="shared" si="37"/>
        <v>5.4127198917456022E-9</v>
      </c>
      <c r="D335" s="5">
        <f t="shared" si="38"/>
        <v>12335624.295818569</v>
      </c>
      <c r="E335" s="5">
        <f t="shared" si="39"/>
        <v>965739.23718755075</v>
      </c>
      <c r="F335" s="15">
        <f t="shared" si="40"/>
        <v>59.403958717379815</v>
      </c>
      <c r="G335">
        <f t="shared" si="41"/>
        <v>186.15753911336969</v>
      </c>
      <c r="H335">
        <f t="shared" si="42"/>
        <v>-215.85579527641647</v>
      </c>
      <c r="I335" s="15">
        <f t="shared" si="43"/>
        <v>29.705702554333044</v>
      </c>
      <c r="J335" s="5">
        <f xml:space="preserve"> 'INB Plot'!$C$16*($H$2 - I335)</f>
        <v>32345872.333440807</v>
      </c>
      <c r="K335" s="5">
        <f xml:space="preserve"> 'INB Plot'!$C$17 + A335*'INB Plot'!$C$18</f>
        <v>9265000</v>
      </c>
      <c r="L335" s="5">
        <f t="shared" si="44"/>
        <v>23080872.333440807</v>
      </c>
    </row>
    <row r="336" spans="1:12" x14ac:dyDescent="0.3">
      <c r="A336">
        <f>'INB Plot'!$C$28 + (ROW() - 52)*'INB Plot'!$C$29</f>
        <v>2965</v>
      </c>
      <c r="B336">
        <f t="shared" si="36"/>
        <v>6.9119810807360781E-8</v>
      </c>
      <c r="C336">
        <f t="shared" si="37"/>
        <v>5.3944706675657449E-9</v>
      </c>
      <c r="D336" s="5">
        <f t="shared" si="38"/>
        <v>12332379.043934047</v>
      </c>
      <c r="E336" s="5">
        <f t="shared" si="39"/>
        <v>962483.20469534723</v>
      </c>
      <c r="F336" s="15">
        <f t="shared" si="40"/>
        <v>59.219255028520998</v>
      </c>
      <c r="G336">
        <f t="shared" si="41"/>
        <v>186.34163650786593</v>
      </c>
      <c r="H336">
        <f t="shared" si="42"/>
        <v>-215.94712580223876</v>
      </c>
      <c r="I336" s="15">
        <f t="shared" si="43"/>
        <v>29.61376573414816</v>
      </c>
      <c r="J336" s="5">
        <f xml:space="preserve"> 'INB Plot'!$C$16*($H$2 - I336)</f>
        <v>32359662.856468536</v>
      </c>
      <c r="K336" s="5">
        <f xml:space="preserve"> 'INB Plot'!$C$17 + A336*'INB Plot'!$C$18</f>
        <v>9295000</v>
      </c>
      <c r="L336" s="5">
        <f t="shared" si="44"/>
        <v>23064662.856468536</v>
      </c>
    </row>
    <row r="337" spans="1:12" x14ac:dyDescent="0.3">
      <c r="A337">
        <f>'INB Plot'!$C$28 + (ROW() - 52)*'INB Plot'!$C$29</f>
        <v>2975</v>
      </c>
      <c r="B337">
        <f t="shared" si="36"/>
        <v>6.910174428337072E-8</v>
      </c>
      <c r="C337">
        <f t="shared" si="37"/>
        <v>5.3763440860215056E-9</v>
      </c>
      <c r="D337" s="5">
        <f t="shared" si="38"/>
        <v>12329155.608868914</v>
      </c>
      <c r="E337" s="5">
        <f t="shared" si="39"/>
        <v>959249.05414193554</v>
      </c>
      <c r="F337" s="15">
        <f t="shared" si="40"/>
        <v>59.035696336224994</v>
      </c>
      <c r="G337">
        <f t="shared" si="41"/>
        <v>186.52459221309414</v>
      </c>
      <c r="H337">
        <f t="shared" si="42"/>
        <v>-216.03789281836976</v>
      </c>
      <c r="I337" s="15">
        <f t="shared" si="43"/>
        <v>29.52239573094937</v>
      </c>
      <c r="J337" s="5">
        <f xml:space="preserve"> 'INB Plot'!$C$16*($H$2 - I337)</f>
        <v>32373368.356948357</v>
      </c>
      <c r="K337" s="5">
        <f xml:space="preserve"> 'INB Plot'!$C$17 + A337*'INB Plot'!$C$18</f>
        <v>9325000</v>
      </c>
      <c r="L337" s="5">
        <f t="shared" si="44"/>
        <v>23048368.356948357</v>
      </c>
    </row>
    <row r="338" spans="1:12" x14ac:dyDescent="0.3">
      <c r="A338">
        <f>'INB Plot'!$C$28 + (ROW() - 52)*'INB Plot'!$C$29</f>
        <v>2985</v>
      </c>
      <c r="B338">
        <f t="shared" si="36"/>
        <v>6.9083798808117614E-8</v>
      </c>
      <c r="C338">
        <f t="shared" si="37"/>
        <v>5.3583389149363701E-9</v>
      </c>
      <c r="D338" s="5">
        <f t="shared" si="38"/>
        <v>12325953.771358658</v>
      </c>
      <c r="E338" s="5">
        <f t="shared" si="39"/>
        <v>956036.56568198267</v>
      </c>
      <c r="F338" s="15">
        <f t="shared" si="40"/>
        <v>58.853272026819489</v>
      </c>
      <c r="G338">
        <f t="shared" si="41"/>
        <v>186.70641681658969</v>
      </c>
      <c r="H338">
        <f t="shared" si="42"/>
        <v>-216.12810151945166</v>
      </c>
      <c r="I338" s="15">
        <f t="shared" si="43"/>
        <v>29.43158732395753</v>
      </c>
      <c r="J338" s="5">
        <f xml:space="preserve"> 'INB Plot'!$C$16*($H$2 - I338)</f>
        <v>32386989.617997132</v>
      </c>
      <c r="K338" s="5">
        <f xml:space="preserve"> 'INB Plot'!$C$17 + A338*'INB Plot'!$C$18</f>
        <v>9355000</v>
      </c>
      <c r="L338" s="5">
        <f t="shared" si="44"/>
        <v>23031989.617997132</v>
      </c>
    </row>
    <row r="339" spans="1:12" x14ac:dyDescent="0.3">
      <c r="A339" s="9">
        <f>'INB Plot'!$C$28 + (ROW() - 52)*'INB Plot'!$C$29</f>
        <v>2995</v>
      </c>
      <c r="B339" s="9">
        <f t="shared" si="36"/>
        <v>6.9065973169093239E-8</v>
      </c>
      <c r="C339" s="9">
        <f t="shared" si="37"/>
        <v>5.3404539385847795E-9</v>
      </c>
      <c r="D339" s="10">
        <f t="shared" si="38"/>
        <v>12322773.315067166</v>
      </c>
      <c r="E339" s="10">
        <f t="shared" si="39"/>
        <v>952845.52240534045</v>
      </c>
      <c r="F339" s="21">
        <f t="shared" si="40"/>
        <v>58.67197161740296</v>
      </c>
      <c r="G339" s="9">
        <f t="shared" si="41"/>
        <v>186.8871207753798</v>
      </c>
      <c r="H339" s="9">
        <f t="shared" si="42"/>
        <v>-216.21775703653338</v>
      </c>
      <c r="I339" s="21">
        <f t="shared" si="43"/>
        <v>29.341335356249374</v>
      </c>
      <c r="J339" s="10">
        <f xml:space="preserve"> 'INB Plot'!$C$16*($H$2 - I339)</f>
        <v>32400527.413153354</v>
      </c>
      <c r="K339" s="10">
        <f xml:space="preserve"> 'INB Plot'!$C$17 + A339*'INB Plot'!$C$18</f>
        <v>9385000</v>
      </c>
      <c r="L339" s="10">
        <f t="shared" si="44"/>
        <v>23015527.413153354</v>
      </c>
    </row>
    <row r="340" spans="1:12" x14ac:dyDescent="0.3">
      <c r="A340">
        <f>'INB Plot'!$C$28 + (ROW() - 52)*'INB Plot'!$C$29</f>
        <v>3005</v>
      </c>
      <c r="B340">
        <f t="shared" si="36"/>
        <v>6.9048266169929271E-8</v>
      </c>
      <c r="C340">
        <f t="shared" si="37"/>
        <v>5.3226879574184962E-9</v>
      </c>
      <c r="D340" s="5">
        <f t="shared" si="38"/>
        <v>12319614.026538018</v>
      </c>
      <c r="E340" s="5">
        <f t="shared" si="39"/>
        <v>949675.71028822358</v>
      </c>
      <c r="F340" s="15">
        <f t="shared" si="40"/>
        <v>58.49178475383686</v>
      </c>
      <c r="G340">
        <f t="shared" si="41"/>
        <v>187.06671441798665</v>
      </c>
      <c r="H340">
        <f t="shared" si="42"/>
        <v>-216.30686443804217</v>
      </c>
      <c r="I340" s="15">
        <f t="shared" si="43"/>
        <v>29.251634733781344</v>
      </c>
      <c r="J340" s="5">
        <f xml:space="preserve"> 'INB Plot'!$C$16*($H$2 - I340)</f>
        <v>32413982.506523561</v>
      </c>
      <c r="K340" s="5">
        <f xml:space="preserve"> 'INB Plot'!$C$17 + A340*'INB Plot'!$C$18</f>
        <v>9415000</v>
      </c>
      <c r="L340" s="5">
        <f t="shared" si="44"/>
        <v>22998982.506523561</v>
      </c>
    </row>
    <row r="341" spans="1:12" x14ac:dyDescent="0.3">
      <c r="A341">
        <f>'INB Plot'!$C$28 + (ROW() - 52)*'INB Plot'!$C$29</f>
        <v>3015</v>
      </c>
      <c r="B341">
        <f t="shared" si="36"/>
        <v>6.9030676630129561E-8</v>
      </c>
      <c r="C341">
        <f t="shared" si="37"/>
        <v>5.3050397877984081E-9</v>
      </c>
      <c r="D341" s="5">
        <f t="shared" si="38"/>
        <v>12316475.695146704</v>
      </c>
      <c r="E341" s="5">
        <f t="shared" si="39"/>
        <v>946526.91814535798</v>
      </c>
      <c r="F341" s="15">
        <f t="shared" si="40"/>
        <v>58.312701208774733</v>
      </c>
      <c r="G341">
        <f t="shared" si="41"/>
        <v>187.24520794639704</v>
      </c>
      <c r="H341">
        <f t="shared" si="42"/>
        <v>-216.3954287307335</v>
      </c>
      <c r="I341" s="15">
        <f t="shared" si="43"/>
        <v>29.162480424438286</v>
      </c>
      <c r="J341" s="5">
        <f xml:space="preserve"> 'INB Plot'!$C$16*($H$2 - I341)</f>
        <v>32427355.652925018</v>
      </c>
      <c r="K341" s="5">
        <f xml:space="preserve"> 'INB Plot'!$C$17 + A341*'INB Plot'!$C$18</f>
        <v>9445000</v>
      </c>
      <c r="L341" s="5">
        <f t="shared" si="44"/>
        <v>22982355.652925018</v>
      </c>
    </row>
    <row r="342" spans="1:12" x14ac:dyDescent="0.3">
      <c r="A342">
        <f>'INB Plot'!$C$28 + (ROW() - 52)*'INB Plot'!$C$29</f>
        <v>3025</v>
      </c>
      <c r="B342">
        <f t="shared" si="36"/>
        <v>6.9013203384807881E-8</v>
      </c>
      <c r="C342">
        <f t="shared" si="37"/>
        <v>5.287508261731659E-9</v>
      </c>
      <c r="D342" s="5">
        <f t="shared" si="38"/>
        <v>12313358.113053849</v>
      </c>
      <c r="E342" s="5">
        <f t="shared" si="39"/>
        <v>943398.93758308003</v>
      </c>
      <c r="F342" s="15">
        <f t="shared" si="40"/>
        <v>58.134710879727372</v>
      </c>
      <c r="G342">
        <f t="shared" si="41"/>
        <v>187.42261143799237</v>
      </c>
      <c r="H342">
        <f t="shared" si="42"/>
        <v>-216.48345486062613</v>
      </c>
      <c r="I342" s="15">
        <f t="shared" si="43"/>
        <v>29.073867457093627</v>
      </c>
      <c r="J342" s="5">
        <f xml:space="preserve"> 'INB Plot'!$C$16*($H$2 - I342)</f>
        <v>32440647.598026719</v>
      </c>
      <c r="K342" s="5">
        <f xml:space="preserve"> 'INB Plot'!$C$17 + A342*'INB Plot'!$C$18</f>
        <v>9475000</v>
      </c>
      <c r="L342" s="5">
        <f t="shared" si="44"/>
        <v>22965647.598026719</v>
      </c>
    </row>
    <row r="343" spans="1:12" x14ac:dyDescent="0.3">
      <c r="A343">
        <f>'INB Plot'!$C$28 + (ROW() - 52)*'INB Plot'!$C$29</f>
        <v>3035</v>
      </c>
      <c r="B343">
        <f t="shared" si="36"/>
        <v>6.8995845284430644E-8</v>
      </c>
      <c r="C343">
        <f t="shared" si="37"/>
        <v>5.2700922266139661E-9</v>
      </c>
      <c r="D343" s="5">
        <f t="shared" si="38"/>
        <v>12310261.075159295</v>
      </c>
      <c r="E343" s="5">
        <f t="shared" si="39"/>
        <v>940291.5629533598</v>
      </c>
      <c r="F343" s="15">
        <f t="shared" si="40"/>
        <v>57.957803787163463</v>
      </c>
      <c r="G343">
        <f t="shared" si="41"/>
        <v>187.59893484744748</v>
      </c>
      <c r="H343">
        <f t="shared" si="42"/>
        <v>-216.57094771391991</v>
      </c>
      <c r="I343" s="15">
        <f t="shared" si="43"/>
        <v>28.985790920691045</v>
      </c>
      <c r="J343" s="5">
        <f xml:space="preserve"> 'INB Plot'!$C$16*($H$2 - I343)</f>
        <v>32453859.078487106</v>
      </c>
      <c r="K343" s="5">
        <f xml:space="preserve"> 'INB Plot'!$C$17 + A343*'INB Plot'!$C$18</f>
        <v>9505000</v>
      </c>
      <c r="L343" s="5">
        <f t="shared" si="44"/>
        <v>22948859.078487106</v>
      </c>
    </row>
    <row r="344" spans="1:12" x14ac:dyDescent="0.3">
      <c r="A344">
        <f>'INB Plot'!$C$28 + (ROW() - 52)*'INB Plot'!$C$29</f>
        <v>3045</v>
      </c>
      <c r="B344">
        <f t="shared" si="36"/>
        <v>6.8978601194564931E-8</v>
      </c>
      <c r="C344">
        <f t="shared" si="37"/>
        <v>5.2527905449770187E-9</v>
      </c>
      <c r="D344" s="5">
        <f t="shared" si="38"/>
        <v>12307184.379057156</v>
      </c>
      <c r="E344" s="5">
        <f t="shared" si="39"/>
        <v>937204.59130873275</v>
      </c>
      <c r="F344" s="15">
        <f t="shared" si="40"/>
        <v>57.781970072644448</v>
      </c>
      <c r="G344">
        <f t="shared" si="41"/>
        <v>187.77418800858993</v>
      </c>
      <c r="H344">
        <f t="shared" si="42"/>
        <v>-216.65791211789428</v>
      </c>
      <c r="I344" s="15">
        <f t="shared" si="43"/>
        <v>28.898245963340088</v>
      </c>
      <c r="J344" s="5">
        <f xml:space="preserve"> 'INB Plot'!$C$16*($H$2 - I344)</f>
        <v>32466990.822089747</v>
      </c>
      <c r="K344" s="5">
        <f xml:space="preserve"> 'INB Plot'!$C$17 + A344*'INB Plot'!$C$18</f>
        <v>9535000</v>
      </c>
      <c r="L344" s="5">
        <f t="shared" si="44"/>
        <v>22931990.822089747</v>
      </c>
    </row>
    <row r="345" spans="1:12" x14ac:dyDescent="0.3">
      <c r="A345">
        <f>'INB Plot'!$C$28 + (ROW() - 52)*'INB Plot'!$C$29</f>
        <v>3055</v>
      </c>
      <c r="B345">
        <f t="shared" si="36"/>
        <v>6.8961469995631218E-8</v>
      </c>
      <c r="C345">
        <f t="shared" si="37"/>
        <v>5.235602094240838E-9</v>
      </c>
      <c r="D345" s="5">
        <f t="shared" si="38"/>
        <v>12304127.824991688</v>
      </c>
      <c r="E345" s="5">
        <f t="shared" si="39"/>
        <v>934137.82235811523</v>
      </c>
      <c r="F345" s="15">
        <f t="shared" si="40"/>
        <v>57.607199996993764</v>
      </c>
      <c r="G345">
        <f t="shared" si="41"/>
        <v>187.94838063623104</v>
      </c>
      <c r="H345">
        <f t="shared" si="42"/>
        <v>-216.7443528417968</v>
      </c>
      <c r="I345" s="15">
        <f t="shared" si="43"/>
        <v>28.811227791427996</v>
      </c>
      <c r="J345" s="5">
        <f xml:space="preserve"> 'INB Plot'!$C$16*($H$2 - I345)</f>
        <v>32480043.547876563</v>
      </c>
      <c r="K345" s="5">
        <f xml:space="preserve"> 'INB Plot'!$C$17 + A345*'INB Plot'!$C$18</f>
        <v>9565000</v>
      </c>
      <c r="L345" s="5">
        <f t="shared" si="44"/>
        <v>22915043.547876563</v>
      </c>
    </row>
    <row r="346" spans="1:12" x14ac:dyDescent="0.3">
      <c r="A346">
        <f>'INB Plot'!$C$28 + (ROW() - 52)*'INB Plot'!$C$29</f>
        <v>3065</v>
      </c>
      <c r="B346">
        <f t="shared" si="36"/>
        <v>6.8944450582661196E-8</v>
      </c>
      <c r="C346">
        <f t="shared" si="37"/>
        <v>5.2185257664709722E-9</v>
      </c>
      <c r="D346" s="5">
        <f t="shared" si="38"/>
        <v>12301091.215814089</v>
      </c>
      <c r="E346" s="5">
        <f t="shared" si="39"/>
        <v>931091.0584234834</v>
      </c>
      <c r="F346" s="15">
        <f t="shared" si="40"/>
        <v>57.433483938498554</v>
      </c>
      <c r="G346">
        <f t="shared" si="41"/>
        <v>188.12152232795859</v>
      </c>
      <c r="H346">
        <f t="shared" si="42"/>
        <v>-216.83027459770625</v>
      </c>
      <c r="I346" s="15">
        <f t="shared" si="43"/>
        <v>28.724731668750906</v>
      </c>
      <c r="J346" s="5">
        <f xml:space="preserve"> 'INB Plot'!$C$16*($H$2 - I346)</f>
        <v>32493017.966278125</v>
      </c>
      <c r="K346" s="5">
        <f xml:space="preserve"> 'INB Plot'!$C$17 + A346*'INB Plot'!$C$18</f>
        <v>9595000</v>
      </c>
      <c r="L346" s="5">
        <f t="shared" si="44"/>
        <v>22898017.966278125</v>
      </c>
    </row>
    <row r="347" spans="1:12" x14ac:dyDescent="0.3">
      <c r="A347">
        <f>'INB Plot'!$C$28 + (ROW() - 52)*'INB Plot'!$C$29</f>
        <v>3075</v>
      </c>
      <c r="B347">
        <f t="shared" si="36"/>
        <v>6.8927541865060081E-8</v>
      </c>
      <c r="C347">
        <f t="shared" si="37"/>
        <v>5.2015604681404419E-9</v>
      </c>
      <c r="D347" s="5">
        <f t="shared" si="38"/>
        <v>12298074.356940083</v>
      </c>
      <c r="E347" s="5">
        <f t="shared" si="39"/>
        <v>928064.10439739923</v>
      </c>
      <c r="F347" s="15">
        <f t="shared" si="40"/>
        <v>57.260812391144405</v>
      </c>
      <c r="G347">
        <f t="shared" si="41"/>
        <v>188.29362256590139</v>
      </c>
      <c r="H347">
        <f t="shared" si="42"/>
        <v>-216.91568204139128</v>
      </c>
      <c r="I347" s="15">
        <f t="shared" si="43"/>
        <v>28.638752915654521</v>
      </c>
      <c r="J347" s="5">
        <f xml:space="preserve"> 'INB Plot'!$C$16*($H$2 - I347)</f>
        <v>32505914.779242583</v>
      </c>
      <c r="K347" s="5">
        <f xml:space="preserve"> 'INB Plot'!$C$17 + A347*'INB Plot'!$C$18</f>
        <v>9625000</v>
      </c>
      <c r="L347" s="5">
        <f t="shared" si="44"/>
        <v>22880914.779242583</v>
      </c>
    </row>
    <row r="348" spans="1:12" x14ac:dyDescent="0.3">
      <c r="A348">
        <f>'INB Plot'!$C$28 + (ROW() - 52)*'INB Plot'!$C$29</f>
        <v>3085</v>
      </c>
      <c r="B348">
        <f t="shared" si="36"/>
        <v>6.8910742766373723E-8</v>
      </c>
      <c r="C348">
        <f t="shared" si="37"/>
        <v>5.184705119896306E-9</v>
      </c>
      <c r="D348" s="5">
        <f t="shared" si="38"/>
        <v>12295077.056308372</v>
      </c>
      <c r="E348" s="5">
        <f t="shared" si="39"/>
        <v>925056.76770136098</v>
      </c>
      <c r="F348" s="15">
        <f t="shared" si="40"/>
        <v>57.089175962881477</v>
      </c>
      <c r="G348">
        <f t="shared" si="41"/>
        <v>188.46469071845934</v>
      </c>
      <c r="H348">
        <f t="shared" si="42"/>
        <v>-217.00057977314424</v>
      </c>
      <c r="I348" s="15">
        <f t="shared" si="43"/>
        <v>28.553286908196583</v>
      </c>
      <c r="J348" s="5">
        <f xml:space="preserve"> 'INB Plot'!$C$16*($H$2 - I348)</f>
        <v>32518734.680361275</v>
      </c>
      <c r="K348" s="5">
        <f xml:space="preserve"> 'INB Plot'!$C$17 + A348*'INB Plot'!$C$18</f>
        <v>9655000</v>
      </c>
      <c r="L348" s="5">
        <f t="shared" si="44"/>
        <v>22863734.680361275</v>
      </c>
    </row>
    <row r="349" spans="1:12" x14ac:dyDescent="0.3">
      <c r="A349">
        <f>'INB Plot'!$C$28 + (ROW() - 52)*'INB Plot'!$C$29</f>
        <v>3095</v>
      </c>
      <c r="B349">
        <f t="shared" si="36"/>
        <v>6.8894052224060144E-8</v>
      </c>
      <c r="C349">
        <f t="shared" si="37"/>
        <v>5.1679586563307495E-9</v>
      </c>
      <c r="D349" s="5">
        <f t="shared" si="38"/>
        <v>12292099.124339873</v>
      </c>
      <c r="E349" s="5">
        <f t="shared" si="39"/>
        <v>922068.85824496124</v>
      </c>
      <c r="F349" s="15">
        <f t="shared" si="40"/>
        <v>56.918565373921759</v>
      </c>
      <c r="G349">
        <f t="shared" si="41"/>
        <v>188.63473604200317</v>
      </c>
      <c r="H349">
        <f t="shared" si="42"/>
        <v>-217.0849723386072</v>
      </c>
      <c r="I349" s="15">
        <f t="shared" si="43"/>
        <v>28.468329077317719</v>
      </c>
      <c r="J349" s="5">
        <f xml:space="preserve"> 'INB Plot'!$C$16*($H$2 - I349)</f>
        <v>32531478.354993105</v>
      </c>
      <c r="K349" s="5">
        <f xml:space="preserve"> 'INB Plot'!$C$17 + A349*'INB Plot'!$C$18</f>
        <v>9685000</v>
      </c>
      <c r="L349" s="5">
        <f t="shared" si="44"/>
        <v>22846478.354993105</v>
      </c>
    </row>
    <row r="350" spans="1:12" x14ac:dyDescent="0.3">
      <c r="A350">
        <f>'INB Plot'!$C$28 + (ROW() - 52)*'INB Plot'!$C$29</f>
        <v>3105</v>
      </c>
      <c r="B350">
        <f t="shared" si="36"/>
        <v>6.8877469189265485E-8</v>
      </c>
      <c r="C350">
        <f t="shared" si="37"/>
        <v>5.1513200257565997E-9</v>
      </c>
      <c r="D350" s="5">
        <f t="shared" si="38"/>
        <v>12289140.373897739</v>
      </c>
      <c r="E350" s="5">
        <f t="shared" si="39"/>
        <v>919100.18838583375</v>
      </c>
      <c r="F350" s="15">
        <f t="shared" si="40"/>
        <v>56.748971455066922</v>
      </c>
      <c r="G350">
        <f t="shared" si="41"/>
        <v>188.80376768254564</v>
      </c>
      <c r="H350">
        <f t="shared" si="42"/>
        <v>-217.16886422957748</v>
      </c>
      <c r="I350" s="15">
        <f t="shared" si="43"/>
        <v>28.383874908035068</v>
      </c>
      <c r="J350" s="5">
        <f xml:space="preserve"> 'INB Plot'!$C$16*($H$2 - I350)</f>
        <v>32544146.480385501</v>
      </c>
      <c r="K350" s="5">
        <f xml:space="preserve"> 'INB Plot'!$C$17 + A350*'INB Plot'!$C$18</f>
        <v>9715000</v>
      </c>
      <c r="L350" s="5">
        <f t="shared" si="44"/>
        <v>22829146.480385501</v>
      </c>
    </row>
    <row r="351" spans="1:12" x14ac:dyDescent="0.3">
      <c r="A351">
        <f>'INB Plot'!$C$28 + (ROW() - 52)*'INB Plot'!$C$29</f>
        <v>3115</v>
      </c>
      <c r="B351">
        <f t="shared" si="36"/>
        <v>6.8860992626604343E-8</v>
      </c>
      <c r="C351">
        <f t="shared" si="37"/>
        <v>5.1347881899871628E-9</v>
      </c>
      <c r="D351" s="5">
        <f t="shared" si="38"/>
        <v>12286200.620248172</v>
      </c>
      <c r="E351" s="5">
        <f t="shared" si="39"/>
        <v>916150.57289037225</v>
      </c>
      <c r="F351" s="15">
        <f t="shared" si="40"/>
        <v>56.58038514606578</v>
      </c>
      <c r="G351">
        <f t="shared" si="41"/>
        <v>188.97179467737874</v>
      </c>
      <c r="H351">
        <f t="shared" si="42"/>
        <v>-217.25225988480429</v>
      </c>
      <c r="I351" s="15">
        <f t="shared" si="43"/>
        <v>28.299919938640244</v>
      </c>
      <c r="J351" s="5">
        <f xml:space="preserve"> 'INB Plot'!$C$16*($H$2 - I351)</f>
        <v>32556739.725794725</v>
      </c>
      <c r="K351" s="5">
        <f xml:space="preserve"> 'INB Plot'!$C$17 + A351*'INB Plot'!$C$18</f>
        <v>9745000</v>
      </c>
      <c r="L351" s="5">
        <f t="shared" si="44"/>
        <v>22811739.725794725</v>
      </c>
    </row>
    <row r="352" spans="1:12" x14ac:dyDescent="0.3">
      <c r="A352">
        <f>'INB Plot'!$C$28 + (ROW() - 52)*'INB Plot'!$C$29</f>
        <v>3125</v>
      </c>
      <c r="B352">
        <f t="shared" si="36"/>
        <v>6.8844621513944222E-8</v>
      </c>
      <c r="C352">
        <f t="shared" si="37"/>
        <v>5.1183621241202818E-9</v>
      </c>
      <c r="D352" s="5">
        <f t="shared" si="38"/>
        <v>12283279.68102196</v>
      </c>
      <c r="E352" s="5">
        <f t="shared" si="39"/>
        <v>913219.82889520156</v>
      </c>
      <c r="F352" s="15">
        <f t="shared" si="40"/>
        <v>56.412797494001097</v>
      </c>
      <c r="G352">
        <f t="shared" si="41"/>
        <v>189.13882595668713</v>
      </c>
      <c r="H352">
        <f t="shared" si="42"/>
        <v>-217.33516369076699</v>
      </c>
      <c r="I352" s="15">
        <f t="shared" si="43"/>
        <v>28.216459759921236</v>
      </c>
      <c r="J352" s="5">
        <f xml:space="preserve"> 'INB Plot'!$C$16*($H$2 - I352)</f>
        <v>32569258.752602577</v>
      </c>
      <c r="K352" s="5">
        <f xml:space="preserve"> 'INB Plot'!$C$17 + A352*'INB Plot'!$C$18</f>
        <v>9775000</v>
      </c>
      <c r="L352" s="5">
        <f t="shared" si="44"/>
        <v>22794258.752602577</v>
      </c>
    </row>
    <row r="353" spans="1:12" x14ac:dyDescent="0.3">
      <c r="A353">
        <f>'INB Plot'!$C$28 + (ROW() - 52)*'INB Plot'!$C$29</f>
        <v>3135</v>
      </c>
      <c r="B353">
        <f t="shared" si="36"/>
        <v>6.8828354842194218E-8</v>
      </c>
      <c r="C353">
        <f t="shared" si="37"/>
        <v>5.1020408163265308E-9</v>
      </c>
      <c r="D353" s="5">
        <f t="shared" si="38"/>
        <v>12280377.376176778</v>
      </c>
      <c r="E353" s="5">
        <f t="shared" si="39"/>
        <v>910307.77586938778</v>
      </c>
      <c r="F353" s="15">
        <f t="shared" si="40"/>
        <v>56.246199651704757</v>
      </c>
      <c r="G353">
        <f t="shared" si="41"/>
        <v>189.30487034512805</v>
      </c>
      <c r="H353">
        <f t="shared" si="42"/>
        <v>-217.41757998244299</v>
      </c>
      <c r="I353" s="15">
        <f t="shared" si="43"/>
        <v>28.133490014389821</v>
      </c>
      <c r="J353" s="5">
        <f xml:space="preserve"> 'INB Plot'!$C$16*($H$2 - I353)</f>
        <v>32581704.214432288</v>
      </c>
      <c r="K353" s="5">
        <f xml:space="preserve"> 'INB Plot'!$C$17 + A353*'INB Plot'!$C$18</f>
        <v>9805000</v>
      </c>
      <c r="L353" s="5">
        <f t="shared" si="44"/>
        <v>22776704.214432288</v>
      </c>
    </row>
    <row r="354" spans="1:12" x14ac:dyDescent="0.3">
      <c r="A354">
        <f>'INB Plot'!$C$28 + (ROW() - 52)*'INB Plot'!$C$29</f>
        <v>3145</v>
      </c>
      <c r="B354">
        <f t="shared" si="36"/>
        <v>6.8812191615097644E-8</v>
      </c>
      <c r="C354">
        <f t="shared" si="37"/>
        <v>5.0858232676414496E-9</v>
      </c>
      <c r="D354" s="5">
        <f t="shared" si="38"/>
        <v>12277493.527960183</v>
      </c>
      <c r="E354" s="5">
        <f t="shared" si="39"/>
        <v>907414.23557736806</v>
      </c>
      <c r="F354" s="15">
        <f t="shared" si="40"/>
        <v>56.080582876201206</v>
      </c>
      <c r="G354">
        <f t="shared" si="41"/>
        <v>189.46993656338668</v>
      </c>
      <c r="H354">
        <f t="shared" si="42"/>
        <v>-217.49951304405897</v>
      </c>
      <c r="I354" s="15">
        <f t="shared" si="43"/>
        <v>28.05100639552893</v>
      </c>
      <c r="J354" s="5">
        <f xml:space="preserve"> 'INB Plot'!$C$16*($H$2 - I354)</f>
        <v>32594076.757261422</v>
      </c>
      <c r="K354" s="5">
        <f xml:space="preserve"> 'INB Plot'!$C$17 + A354*'INB Plot'!$C$18</f>
        <v>9835000</v>
      </c>
      <c r="L354" s="5">
        <f t="shared" si="44"/>
        <v>22759076.757261422</v>
      </c>
    </row>
    <row r="355" spans="1:12" x14ac:dyDescent="0.3">
      <c r="A355">
        <f>'INB Plot'!$C$28 + (ROW() - 52)*'INB Plot'!$C$29</f>
        <v>3155</v>
      </c>
      <c r="B355">
        <f t="shared" si="36"/>
        <v>6.8796130849028608E-8</v>
      </c>
      <c r="C355">
        <f t="shared" si="37"/>
        <v>5.0697084917617234E-9</v>
      </c>
      <c r="D355" s="5">
        <f t="shared" si="38"/>
        <v>12274627.960873326</v>
      </c>
      <c r="E355" s="5">
        <f t="shared" si="39"/>
        <v>904539.03204258555</v>
      </c>
      <c r="F355" s="15">
        <f t="shared" si="40"/>
        <v>55.915938527178177</v>
      </c>
      <c r="G355">
        <f t="shared" si="41"/>
        <v>189.6340332297026</v>
      </c>
      <c r="H355">
        <f t="shared" si="42"/>
        <v>-217.58096710983284</v>
      </c>
      <c r="I355" s="15">
        <f t="shared" si="43"/>
        <v>27.969004647047939</v>
      </c>
      <c r="J355" s="5">
        <f xml:space="preserve"> 'INB Plot'!$C$16*($H$2 - I355)</f>
        <v>32606377.019533571</v>
      </c>
      <c r="K355" s="5">
        <f xml:space="preserve"> 'INB Plot'!$C$17 + A355*'INB Plot'!$C$18</f>
        <v>9865000</v>
      </c>
      <c r="L355" s="5">
        <f t="shared" si="44"/>
        <v>22741377.019533571</v>
      </c>
    </row>
    <row r="356" spans="1:12" x14ac:dyDescent="0.3">
      <c r="A356">
        <f>'INB Plot'!$C$28 + (ROW() - 52)*'INB Plot'!$C$29</f>
        <v>3165</v>
      </c>
      <c r="B356">
        <f t="shared" si="36"/>
        <v>6.8780171572792554E-8</v>
      </c>
      <c r="C356">
        <f t="shared" si="37"/>
        <v>5.0536955148452308E-9</v>
      </c>
      <c r="D356" s="5">
        <f t="shared" si="38"/>
        <v>12271780.501635361</v>
      </c>
      <c r="E356" s="5">
        <f t="shared" si="39"/>
        <v>901681.99151181302</v>
      </c>
      <c r="F356" s="15">
        <f t="shared" si="40"/>
        <v>55.752258065484099</v>
      </c>
      <c r="G356">
        <f t="shared" si="41"/>
        <v>189.79716886136953</v>
      </c>
      <c r="H356">
        <f t="shared" si="42"/>
        <v>-217.66194636469879</v>
      </c>
      <c r="I356" s="15">
        <f t="shared" si="43"/>
        <v>27.887480562154849</v>
      </c>
      <c r="J356" s="5">
        <f xml:space="preserve"> 'INB Plot'!$C$16*($H$2 - I356)</f>
        <v>32618605.632267535</v>
      </c>
      <c r="K356" s="5">
        <f xml:space="preserve"> 'INB Plot'!$C$17 + A356*'INB Plot'!$C$18</f>
        <v>9895000</v>
      </c>
      <c r="L356" s="5">
        <f t="shared" si="44"/>
        <v>22723605.632267535</v>
      </c>
    </row>
    <row r="357" spans="1:12" x14ac:dyDescent="0.3">
      <c r="A357">
        <f>'INB Plot'!$C$28 + (ROW() - 52)*'INB Plot'!$C$29</f>
        <v>3175</v>
      </c>
      <c r="B357">
        <f t="shared" si="36"/>
        <v>6.8764312827430434E-8</v>
      </c>
      <c r="C357">
        <f t="shared" si="37"/>
        <v>5.0377833753148615E-9</v>
      </c>
      <c r="D357" s="5">
        <f t="shared" si="38"/>
        <v>12268950.979148502</v>
      </c>
      <c r="E357" s="5">
        <f t="shared" si="39"/>
        <v>898842.9424201512</v>
      </c>
      <c r="F357" s="15">
        <f t="shared" si="40"/>
        <v>55.589533051652211</v>
      </c>
      <c r="G357">
        <f t="shared" si="41"/>
        <v>189.9593518762091</v>
      </c>
      <c r="H357">
        <f t="shared" si="42"/>
        <v>-217.74245494502287</v>
      </c>
      <c r="I357" s="15">
        <f t="shared" si="43"/>
        <v>27.806429982838438</v>
      </c>
      <c r="J357" s="5">
        <f xml:space="preserve"> 'INB Plot'!$C$16*($H$2 - I357)</f>
        <v>32630763.219164997</v>
      </c>
      <c r="K357" s="5">
        <f xml:space="preserve"> 'INB Plot'!$C$17 + A357*'INB Plot'!$C$18</f>
        <v>9925000</v>
      </c>
      <c r="L357" s="5">
        <f t="shared" si="44"/>
        <v>22705763.219164997</v>
      </c>
    </row>
    <row r="358" spans="1:12" x14ac:dyDescent="0.3">
      <c r="A358">
        <f>'INB Plot'!$C$28 + (ROW() - 52)*'INB Plot'!$C$29</f>
        <v>3185</v>
      </c>
      <c r="B358">
        <f t="shared" si="36"/>
        <v>6.8748553666026634E-8</v>
      </c>
      <c r="C358">
        <f t="shared" si="37"/>
        <v>5.0219711236660386E-9</v>
      </c>
      <c r="D358" s="5">
        <f t="shared" si="38"/>
        <v>12266139.224463757</v>
      </c>
      <c r="E358" s="5">
        <f t="shared" si="39"/>
        <v>896021.71535668545</v>
      </c>
      <c r="F358" s="15">
        <f t="shared" si="40"/>
        <v>55.427755144450011</v>
      </c>
      <c r="G358">
        <f t="shared" si="41"/>
        <v>190.12059059401906</v>
      </c>
      <c r="H358">
        <f t="shared" si="42"/>
        <v>-217.82249693930339</v>
      </c>
      <c r="I358" s="15">
        <f t="shared" si="43"/>
        <v>27.725848799165675</v>
      </c>
      <c r="J358" s="5">
        <f xml:space="preserve"> 'INB Plot'!$C$16*($H$2 - I358)</f>
        <v>32642850.396715909</v>
      </c>
      <c r="K358" s="5">
        <f xml:space="preserve"> 'INB Plot'!$C$17 + A358*'INB Plot'!$C$18</f>
        <v>9955000</v>
      </c>
      <c r="L358" s="5">
        <f t="shared" si="44"/>
        <v>22687850.396715909</v>
      </c>
    </row>
    <row r="359" spans="1:12" x14ac:dyDescent="0.3">
      <c r="A359">
        <f>'INB Plot'!$C$28 + (ROW() - 52)*'INB Plot'!$C$29</f>
        <v>3195</v>
      </c>
      <c r="B359">
        <f t="shared" si="36"/>
        <v>6.8732893153520506E-8</v>
      </c>
      <c r="C359">
        <f t="shared" si="37"/>
        <v>5.0062578222778472E-9</v>
      </c>
      <c r="D359" s="5">
        <f t="shared" si="38"/>
        <v>12263345.070747307</v>
      </c>
      <c r="E359" s="5">
        <f t="shared" si="39"/>
        <v>893218.14303078852</v>
      </c>
      <c r="F359" s="15">
        <f t="shared" si="40"/>
        <v>55.266916099454271</v>
      </c>
      <c r="G359">
        <f t="shared" si="41"/>
        <v>190.28089323799554</v>
      </c>
      <c r="H359">
        <f t="shared" si="42"/>
        <v>-217.90207638886272</v>
      </c>
      <c r="I359" s="15">
        <f t="shared" si="43"/>
        <v>27.645732948587096</v>
      </c>
      <c r="J359" s="5">
        <f xml:space="preserve"> 'INB Plot'!$C$16*($H$2 - I359)</f>
        <v>32654867.774302699</v>
      </c>
      <c r="K359" s="5">
        <f xml:space="preserve"> 'INB Plot'!$C$17 + A359*'INB Plot'!$C$18</f>
        <v>9985000</v>
      </c>
      <c r="L359" s="5">
        <f t="shared" si="44"/>
        <v>22669867.774302699</v>
      </c>
    </row>
    <row r="360" spans="1:12" x14ac:dyDescent="0.3">
      <c r="A360">
        <f>'INB Plot'!$C$28 + (ROW() - 52)*'INB Plot'!$C$29</f>
        <v>3205</v>
      </c>
      <c r="B360">
        <f t="shared" si="36"/>
        <v>6.8717330366521438E-8</v>
      </c>
      <c r="C360">
        <f t="shared" si="37"/>
        <v>4.9906425452276981E-9</v>
      </c>
      <c r="D360" s="5">
        <f t="shared" si="38"/>
        <v>12260568.353247494</v>
      </c>
      <c r="E360" s="5">
        <f t="shared" si="39"/>
        <v>890432.06023905182</v>
      </c>
      <c r="F360" s="15">
        <f t="shared" si="40"/>
        <v>55.107007767650636</v>
      </c>
      <c r="G360">
        <f t="shared" si="41"/>
        <v>190.44026793613148</v>
      </c>
      <c r="H360">
        <f t="shared" si="42"/>
        <v>-217.98119728852345</v>
      </c>
      <c r="I360" s="15">
        <f t="shared" si="43"/>
        <v>27.566078415258659</v>
      </c>
      <c r="J360" s="5">
        <f xml:space="preserve"> 'INB Plot'!$C$16*($H$2 - I360)</f>
        <v>32666815.954301964</v>
      </c>
      <c r="K360" s="5">
        <f xml:space="preserve"> 'INB Plot'!$C$17 + A360*'INB Plot'!$C$18</f>
        <v>10015000</v>
      </c>
      <c r="L360" s="5">
        <f t="shared" si="44"/>
        <v>22651815.954301964</v>
      </c>
    </row>
    <row r="361" spans="1:12" x14ac:dyDescent="0.3">
      <c r="A361">
        <f>'INB Plot'!$C$28 + (ROW() - 52)*'INB Plot'!$C$29</f>
        <v>3215</v>
      </c>
      <c r="B361">
        <f t="shared" si="36"/>
        <v>6.8701864393127339E-8</v>
      </c>
      <c r="C361">
        <f t="shared" si="37"/>
        <v>4.9751243781094524E-9</v>
      </c>
      <c r="D361" s="5">
        <f t="shared" si="38"/>
        <v>12257808.909262454</v>
      </c>
      <c r="E361" s="5">
        <f t="shared" si="39"/>
        <v>887663.30383283575</v>
      </c>
      <c r="F361" s="15">
        <f t="shared" si="40"/>
        <v>54.948022094057514</v>
      </c>
      <c r="G361">
        <f t="shared" si="41"/>
        <v>190.59872272258974</v>
      </c>
      <c r="H361">
        <f t="shared" si="42"/>
        <v>-218.05986358727529</v>
      </c>
      <c r="I361" s="15">
        <f t="shared" si="43"/>
        <v>27.48688122937196</v>
      </c>
      <c r="J361" s="5">
        <f xml:space="preserve"> 'INB Plot'!$C$16*($H$2 - I361)</f>
        <v>32678695.532184966</v>
      </c>
      <c r="K361" s="5">
        <f xml:space="preserve"> 'INB Plot'!$C$17 + A361*'INB Plot'!$C$18</f>
        <v>10045000</v>
      </c>
      <c r="L361" s="5">
        <f t="shared" si="44"/>
        <v>22633695.532184966</v>
      </c>
    </row>
    <row r="362" spans="1:12" x14ac:dyDescent="0.3">
      <c r="A362">
        <f>'INB Plot'!$C$28 + (ROW() - 52)*'INB Plot'!$C$29</f>
        <v>3225</v>
      </c>
      <c r="B362">
        <f t="shared" si="36"/>
        <v>6.8686494332746533E-8</v>
      </c>
      <c r="C362">
        <f t="shared" si="37"/>
        <v>4.9597024178549289E-9</v>
      </c>
      <c r="D362" s="5">
        <f t="shared" si="38"/>
        <v>12255066.578108329</v>
      </c>
      <c r="E362" s="5">
        <f t="shared" si="39"/>
        <v>884911.71268642286</v>
      </c>
      <c r="F362" s="15">
        <f t="shared" si="40"/>
        <v>54.789951116373693</v>
      </c>
      <c r="G362">
        <f t="shared" si="41"/>
        <v>190.75626553905408</v>
      </c>
      <c r="H362">
        <f t="shared" si="42"/>
        <v>-218.13807918893082</v>
      </c>
      <c r="I362" s="15">
        <f t="shared" si="43"/>
        <v>27.408137466496953</v>
      </c>
      <c r="J362" s="5">
        <f xml:space="preserve"> 'INB Plot'!$C$16*($H$2 - I362)</f>
        <v>32690507.09661622</v>
      </c>
      <c r="K362" s="5">
        <f xml:space="preserve"> 'INB Plot'!$C$17 + A362*'INB Plot'!$C$18</f>
        <v>10075000</v>
      </c>
      <c r="L362" s="5">
        <f t="shared" si="44"/>
        <v>22615507.09661622</v>
      </c>
    </row>
    <row r="363" spans="1:12" x14ac:dyDescent="0.3">
      <c r="A363">
        <f>'INB Plot'!$C$28 + (ROW() - 52)*'INB Plot'!$C$29</f>
        <v>3235</v>
      </c>
      <c r="B363">
        <f t="shared" si="36"/>
        <v>6.8671219295922958E-8</v>
      </c>
      <c r="C363">
        <f t="shared" si="37"/>
        <v>4.9443757725587143E-9</v>
      </c>
      <c r="D363" s="5">
        <f t="shared" si="38"/>
        <v>12252341.20108808</v>
      </c>
      <c r="E363" s="5">
        <f t="shared" si="39"/>
        <v>882177.12766576011</v>
      </c>
      <c r="F363" s="15">
        <f t="shared" si="40"/>
        <v>54.632786963649195</v>
      </c>
      <c r="G363">
        <f t="shared" si="41"/>
        <v>190.91290423605506</v>
      </c>
      <c r="H363">
        <f t="shared" si="42"/>
        <v>-218.21584795276698</v>
      </c>
      <c r="I363" s="15">
        <f t="shared" si="43"/>
        <v>27.329843246937287</v>
      </c>
      <c r="J363" s="5">
        <f xml:space="preserve"> 'INB Plot'!$C$16*($H$2 - I363)</f>
        <v>32702251.229550168</v>
      </c>
      <c r="K363" s="5">
        <f xml:space="preserve"> 'INB Plot'!$C$17 + A363*'INB Plot'!$C$18</f>
        <v>10105000</v>
      </c>
      <c r="L363" s="5">
        <f t="shared" si="44"/>
        <v>22597251.229550168</v>
      </c>
    </row>
    <row r="364" spans="1:12" x14ac:dyDescent="0.3">
      <c r="A364">
        <f>'INB Plot'!$C$28 + (ROW() - 52)*'INB Plot'!$C$29</f>
        <v>3245</v>
      </c>
      <c r="B364">
        <f t="shared" si="36"/>
        <v>6.8656038404164545E-8</v>
      </c>
      <c r="C364">
        <f t="shared" si="37"/>
        <v>4.9291435613062232E-9</v>
      </c>
      <c r="D364" s="5">
        <f t="shared" si="38"/>
        <v>12249632.621460866</v>
      </c>
      <c r="E364" s="5">
        <f t="shared" si="39"/>
        <v>879459.39159778191</v>
      </c>
      <c r="F364" s="15">
        <f t="shared" si="40"/>
        <v>54.476521854979055</v>
      </c>
      <c r="G364">
        <f t="shared" si="41"/>
        <v>191.06864657427502</v>
      </c>
      <c r="H364">
        <f t="shared" si="42"/>
        <v>-218.29317369416032</v>
      </c>
      <c r="I364" s="15">
        <f t="shared" si="43"/>
        <v>27.251994735093774</v>
      </c>
      <c r="J364" s="5">
        <f xml:space="preserve"> 'INB Plot'!$C$16*($H$2 - I364)</f>
        <v>32713928.506326694</v>
      </c>
      <c r="K364" s="5">
        <f xml:space="preserve"> 'INB Plot'!$C$17 + A364*'INB Plot'!$C$18</f>
        <v>10135000</v>
      </c>
      <c r="L364" s="5">
        <f t="shared" si="44"/>
        <v>22578928.506326694</v>
      </c>
    </row>
    <row r="365" spans="1:12" x14ac:dyDescent="0.3">
      <c r="A365">
        <f>'INB Plot'!$C$28 + (ROW() - 52)*'INB Plot'!$C$29</f>
        <v>3255</v>
      </c>
      <c r="B365">
        <f t="shared" si="36"/>
        <v>6.8640950789774846E-8</v>
      </c>
      <c r="C365">
        <f t="shared" si="37"/>
        <v>4.914004914004914E-9</v>
      </c>
      <c r="D365" s="5">
        <f t="shared" si="38"/>
        <v>12246940.684412006</v>
      </c>
      <c r="E365" s="5">
        <f t="shared" si="39"/>
        <v>876758.34924029489</v>
      </c>
      <c r="F365" s="15">
        <f t="shared" si="40"/>
        <v>54.321148098219311</v>
      </c>
      <c r="G365">
        <f t="shared" si="41"/>
        <v>191.22350022582918</v>
      </c>
      <c r="H365">
        <f t="shared" si="42"/>
        <v>-218.37006018520714</v>
      </c>
      <c r="I365" s="15">
        <f t="shared" si="43"/>
        <v>27.174588138841358</v>
      </c>
      <c r="J365" s="5">
        <f xml:space="preserve"> 'INB Plot'!$C$16*($H$2 - I365)</f>
        <v>32725539.495764557</v>
      </c>
      <c r="K365" s="5">
        <f xml:space="preserve"> 'INB Plot'!$C$17 + A365*'INB Plot'!$C$18</f>
        <v>10165000</v>
      </c>
      <c r="L365" s="5">
        <f t="shared" si="44"/>
        <v>22560539.495764557</v>
      </c>
    </row>
    <row r="366" spans="1:12" x14ac:dyDescent="0.3">
      <c r="A366">
        <f>'INB Plot'!$C$28 + (ROW() - 52)*'INB Plot'!$C$29</f>
        <v>3265</v>
      </c>
      <c r="B366">
        <f t="shared" si="36"/>
        <v>6.862595559568769E-8</v>
      </c>
      <c r="C366">
        <f t="shared" si="37"/>
        <v>4.8989589712186161E-9</v>
      </c>
      <c r="D366" s="5">
        <f t="shared" si="38"/>
        <v>12244265.237023478</v>
      </c>
      <c r="E366" s="5">
        <f t="shared" si="39"/>
        <v>874073.84725241887</v>
      </c>
      <c r="F366" s="15">
        <f t="shared" si="40"/>
        <v>54.166658088724965</v>
      </c>
      <c r="G366">
        <f t="shared" si="41"/>
        <v>191.37747277552501</v>
      </c>
      <c r="H366">
        <f t="shared" si="42"/>
        <v>-218.44651115533537</v>
      </c>
      <c r="I366" s="15">
        <f t="shared" si="43"/>
        <v>27.097619708914607</v>
      </c>
      <c r="J366" s="5">
        <f xml:space="preserve"> 'INB Plot'!$C$16*($H$2 - I366)</f>
        <v>32737084.760253571</v>
      </c>
      <c r="K366" s="5">
        <f xml:space="preserve"> 'INB Plot'!$C$17 + A366*'INB Plot'!$C$18</f>
        <v>10195000</v>
      </c>
      <c r="L366" s="5">
        <f t="shared" si="44"/>
        <v>22542084.760253571</v>
      </c>
    </row>
    <row r="367" spans="1:12" x14ac:dyDescent="0.3">
      <c r="A367">
        <f>'INB Plot'!$C$28 + (ROW() - 52)*'INB Plot'!$C$29</f>
        <v>3275</v>
      </c>
      <c r="B367">
        <f t="shared" si="36"/>
        <v>6.8611051975304882E-8</v>
      </c>
      <c r="C367">
        <f t="shared" si="37"/>
        <v>4.8840048840048838E-9</v>
      </c>
      <c r="D367" s="5">
        <f t="shared" si="38"/>
        <v>12241606.128244955</v>
      </c>
      <c r="E367" s="5">
        <f t="shared" si="39"/>
        <v>871405.73416556767</v>
      </c>
      <c r="F367" s="15">
        <f t="shared" si="40"/>
        <v>54.01304430810945</v>
      </c>
      <c r="G367">
        <f t="shared" si="41"/>
        <v>191.53057172210208</v>
      </c>
      <c r="H367">
        <f t="shared" si="42"/>
        <v>-218.52253029190541</v>
      </c>
      <c r="I367" s="15">
        <f t="shared" si="43"/>
        <v>27.021085738306112</v>
      </c>
      <c r="J367" s="5">
        <f xml:space="preserve"> 'INB Plot'!$C$16*($H$2 - I367)</f>
        <v>32748564.855844844</v>
      </c>
      <c r="K367" s="5">
        <f xml:space="preserve"> 'INB Plot'!$C$17 + A367*'INB Plot'!$C$18</f>
        <v>10225000</v>
      </c>
      <c r="L367" s="5">
        <f t="shared" si="44"/>
        <v>22523564.855844844</v>
      </c>
    </row>
    <row r="368" spans="1:12" x14ac:dyDescent="0.3">
      <c r="A368">
        <f>'INB Plot'!$C$28 + (ROW() - 52)*'INB Plot'!$C$29</f>
        <v>3285</v>
      </c>
      <c r="B368">
        <f t="shared" si="36"/>
        <v>6.8596239092336896E-8</v>
      </c>
      <c r="C368">
        <f t="shared" si="37"/>
        <v>4.8691418137553255E-9</v>
      </c>
      <c r="D368" s="5">
        <f t="shared" si="38"/>
        <v>12238963.208865389</v>
      </c>
      <c r="E368" s="5">
        <f t="shared" si="39"/>
        <v>868753.86035496043</v>
      </c>
      <c r="F368" s="15">
        <f t="shared" si="40"/>
        <v>53.860299323025089</v>
      </c>
      <c r="G368">
        <f t="shared" si="41"/>
        <v>191.68280447944812</v>
      </c>
      <c r="H368">
        <f t="shared" si="42"/>
        <v>-218.59812124080298</v>
      </c>
      <c r="I368" s="15">
        <f t="shared" si="43"/>
        <v>26.94498256167023</v>
      </c>
      <c r="J368" s="5">
        <f xml:space="preserve"> 'INB Plot'!$C$16*($H$2 - I368)</f>
        <v>32759980.332340226</v>
      </c>
      <c r="K368" s="5">
        <f xml:space="preserve"> 'INB Plot'!$C$17 + A368*'INB Plot'!$C$18</f>
        <v>10255000</v>
      </c>
      <c r="L368" s="5">
        <f t="shared" si="44"/>
        <v>22504980.332340226</v>
      </c>
    </row>
    <row r="369" spans="1:12" x14ac:dyDescent="0.3">
      <c r="A369">
        <f>'INB Plot'!$C$28 + (ROW() - 52)*'INB Plot'!$C$29</f>
        <v>3295</v>
      </c>
      <c r="B369">
        <f t="shared" si="36"/>
        <v>6.85815161206464E-8</v>
      </c>
      <c r="C369">
        <f t="shared" si="37"/>
        <v>4.8543689320388352E-9</v>
      </c>
      <c r="D369" s="5">
        <f t="shared" si="38"/>
        <v>12236336.331485093</v>
      </c>
      <c r="E369" s="5">
        <f t="shared" si="39"/>
        <v>866118.07801165059</v>
      </c>
      <c r="F369" s="15">
        <f t="shared" si="40"/>
        <v>53.70841578396417</v>
      </c>
      <c r="G369">
        <f t="shared" si="41"/>
        <v>191.83417837779643</v>
      </c>
      <c r="H369">
        <f t="shared" si="42"/>
        <v>-218.67328760701713</v>
      </c>
      <c r="I369" s="15">
        <f t="shared" si="43"/>
        <v>26.869306554743474</v>
      </c>
      <c r="J369" s="5">
        <f xml:space="preserve"> 'INB Plot'!$C$16*($H$2 - I369)</f>
        <v>32771331.733379241</v>
      </c>
      <c r="K369" s="5">
        <f xml:space="preserve"> 'INB Plot'!$C$17 + A369*'INB Plot'!$C$18</f>
        <v>10285000</v>
      </c>
      <c r="L369" s="5">
        <f t="shared" si="44"/>
        <v>22486331.733379241</v>
      </c>
    </row>
    <row r="370" spans="1:12" x14ac:dyDescent="0.3">
      <c r="A370">
        <f>'INB Plot'!$C$28 + (ROW() - 52)*'INB Plot'!$C$29</f>
        <v>3305</v>
      </c>
      <c r="B370">
        <f t="shared" si="36"/>
        <v>6.8566882244094729E-8</v>
      </c>
      <c r="C370">
        <f t="shared" si="37"/>
        <v>4.8396854204476711E-9</v>
      </c>
      <c r="D370" s="5">
        <f t="shared" si="38"/>
        <v>12233725.350488337</v>
      </c>
      <c r="E370" s="5">
        <f t="shared" si="39"/>
        <v>863498.24111506355</v>
      </c>
      <c r="F370" s="15">
        <f t="shared" si="40"/>
        <v>53.557386424080292</v>
      </c>
      <c r="G370">
        <f t="shared" si="41"/>
        <v>191.98470066490233</v>
      </c>
      <c r="H370">
        <f t="shared" si="42"/>
        <v>-218.74803295521383</v>
      </c>
      <c r="I370" s="15">
        <f t="shared" si="43"/>
        <v>26.794054133768782</v>
      </c>
      <c r="J370" s="5">
        <f xml:space="preserve"> 'INB Plot'!$C$16*($H$2 - I370)</f>
        <v>32782619.596525446</v>
      </c>
      <c r="K370" s="5">
        <f xml:space="preserve"> 'INB Plot'!$C$17 + A370*'INB Plot'!$C$18</f>
        <v>10315000</v>
      </c>
      <c r="L370" s="5">
        <f t="shared" si="44"/>
        <v>22467619.596525446</v>
      </c>
    </row>
    <row r="371" spans="1:12" x14ac:dyDescent="0.3">
      <c r="A371">
        <f>'INB Plot'!$C$28 + (ROW() - 52)*'INB Plot'!$C$29</f>
        <v>3315</v>
      </c>
      <c r="B371">
        <f t="shared" si="36"/>
        <v>6.8552336656391022E-8</v>
      </c>
      <c r="C371">
        <f t="shared" si="37"/>
        <v>4.8250904704463208E-9</v>
      </c>
      <c r="D371" s="5">
        <f t="shared" si="38"/>
        <v>12231130.122016447</v>
      </c>
      <c r="E371" s="5">
        <f t="shared" si="39"/>
        <v>860894.20540603134</v>
      </c>
      <c r="F371" s="15">
        <f t="shared" si="40"/>
        <v>53.407204058029592</v>
      </c>
      <c r="G371">
        <f t="shared" si="41"/>
        <v>192.13437850719993</v>
      </c>
      <c r="H371">
        <f t="shared" si="42"/>
        <v>-218.82236081029646</v>
      </c>
      <c r="I371" s="15">
        <f t="shared" si="43"/>
        <v>26.719221754933073</v>
      </c>
      <c r="J371" s="5">
        <f xml:space="preserve"> 'INB Plot'!$C$16*($H$2 - I371)</f>
        <v>32793844.453350801</v>
      </c>
      <c r="K371" s="5">
        <f xml:space="preserve"> 'INB Plot'!$C$17 + A371*'INB Plot'!$C$18</f>
        <v>10345000</v>
      </c>
      <c r="L371" s="5">
        <f t="shared" si="44"/>
        <v>22448844.453350801</v>
      </c>
    </row>
    <row r="372" spans="1:12" x14ac:dyDescent="0.3">
      <c r="A372">
        <f>'INB Plot'!$C$28 + (ROW() - 52)*'INB Plot'!$C$29</f>
        <v>3325</v>
      </c>
      <c r="B372">
        <f t="shared" ref="B372:B435" si="45" xml:space="preserve"> ($B$9+A372)/(POWER($B$9,2)*($B$9 + 1)*A372)</f>
        <v>6.853787856094419E-8</v>
      </c>
      <c r="C372">
        <f t="shared" ref="C372:C435" si="46" xml:space="preserve"> 1/(POWER($B$9,2)*(A372 + 1))</f>
        <v>4.8105832832230909E-9</v>
      </c>
      <c r="D372" s="5">
        <f t="shared" ref="D372:D435" si="47">B372*$E$8</f>
        <v>12228550.503941383</v>
      </c>
      <c r="E372" s="5">
        <f t="shared" ref="E372:E435" si="48">C372*$E$8</f>
        <v>858305.82836031273</v>
      </c>
      <c r="F372" s="15">
        <f t="shared" ref="F372:F435" si="49" xml:space="preserve"> E372*SQRT($G$2/(2*PI()))*EXP(-POWER($F$2,2)/(2*$G$2))/D372</f>
        <v>53.257861580831211</v>
      </c>
      <c r="G372">
        <f t="shared" ref="G372:G435" si="50" xml:space="preserve"> -$F$2*NORMDIST(-$F$2/SQRT($G$2),0,1,1) + POWER($G$2,3/2)*EXP( -POWER($F$2,2)/(2*$G$2) ) / (D372*SQRT(2*PI()))</f>
        <v>192.28321899093896</v>
      </c>
      <c r="H372">
        <f t="shared" ref="H372:H435" si="51" xml:space="preserve"> $F$2*NORMDIST(-$F$2*SQRT(D372)/$G$2,0,1,1) - $G$2*EXP(-POWER($F$2,2)*D372/(2*POWER($G$2,2)))/(SQRT(2*PI()*D372))</f>
        <v>-218.89627465795917</v>
      </c>
      <c r="I372" s="15">
        <f t="shared" si="43"/>
        <v>26.644805913811012</v>
      </c>
      <c r="J372" s="5">
        <f xml:space="preserve"> 'INB Plot'!$C$16*($H$2 - I372)</f>
        <v>32805006.829519108</v>
      </c>
      <c r="K372" s="5">
        <f xml:space="preserve"> 'INB Plot'!$C$17 + A372*'INB Plot'!$C$18</f>
        <v>10375000</v>
      </c>
      <c r="L372" s="5">
        <f t="shared" si="44"/>
        <v>22430006.829519108</v>
      </c>
    </row>
    <row r="373" spans="1:12" x14ac:dyDescent="0.3">
      <c r="A373">
        <f>'INB Plot'!$C$28 + (ROW() - 52)*'INB Plot'!$C$29</f>
        <v>3335</v>
      </c>
      <c r="B373">
        <f t="shared" si="45"/>
        <v>6.8523507170717436E-8</v>
      </c>
      <c r="C373">
        <f t="shared" si="46"/>
        <v>4.7961630695443649E-9</v>
      </c>
      <c r="D373" s="5">
        <f t="shared" si="47"/>
        <v>12225986.355839783</v>
      </c>
      <c r="E373" s="5">
        <f t="shared" si="48"/>
        <v>855732.96916258999</v>
      </c>
      <c r="F373" s="15">
        <f t="shared" si="49"/>
        <v>53.109351966747099</v>
      </c>
      <c r="G373">
        <f t="shared" si="50"/>
        <v>192.43122912330432</v>
      </c>
      <c r="H373">
        <f t="shared" si="51"/>
        <v>-218.96977794522968</v>
      </c>
      <c r="I373" s="15">
        <f t="shared" ref="I373:I436" si="52">F373+G373+H373</f>
        <v>26.570803144821753</v>
      </c>
      <c r="J373" s="5">
        <f xml:space="preserve"> 'INB Plot'!$C$16*($H$2 - I373)</f>
        <v>32816107.2448675</v>
      </c>
      <c r="K373" s="5">
        <f xml:space="preserve"> 'INB Plot'!$C$17 + A373*'INB Plot'!$C$18</f>
        <v>10405000</v>
      </c>
      <c r="L373" s="5">
        <f t="shared" ref="L373:L436" si="53" xml:space="preserve"> J373 - K373</f>
        <v>22411107.2448675</v>
      </c>
    </row>
    <row r="374" spans="1:12" x14ac:dyDescent="0.3">
      <c r="A374">
        <f>'INB Plot'!$C$28 + (ROW() - 52)*'INB Plot'!$C$29</f>
        <v>3345</v>
      </c>
      <c r="B374">
        <f t="shared" si="45"/>
        <v>6.850922170808544E-8</v>
      </c>
      <c r="C374">
        <f t="shared" si="46"/>
        <v>4.7818290496114761E-9</v>
      </c>
      <c r="D374" s="5">
        <f t="shared" si="47"/>
        <v>12223437.538967486</v>
      </c>
      <c r="E374" s="5">
        <f t="shared" si="48"/>
        <v>853175.48868093244</v>
      </c>
      <c r="F374" s="15">
        <f t="shared" si="49"/>
        <v>52.961668268180269</v>
      </c>
      <c r="G374">
        <f t="shared" si="50"/>
        <v>192.57841583351478</v>
      </c>
      <c r="H374">
        <f t="shared" si="51"/>
        <v>-219.04287408100373</v>
      </c>
      <c r="I374" s="15">
        <f t="shared" si="52"/>
        <v>26.497210020691313</v>
      </c>
      <c r="J374" s="5">
        <f xml:space="preserve"> 'INB Plot'!$C$16*($H$2 - I374)</f>
        <v>32827146.213487066</v>
      </c>
      <c r="K374" s="5">
        <f xml:space="preserve"> 'INB Plot'!$C$17 + A374*'INB Plot'!$C$18</f>
        <v>10435000</v>
      </c>
      <c r="L374" s="5">
        <f t="shared" si="53"/>
        <v>22392146.213487066</v>
      </c>
    </row>
    <row r="375" spans="1:12" x14ac:dyDescent="0.3">
      <c r="A375">
        <f>'INB Plot'!$C$28 + (ROW() - 52)*'INB Plot'!$C$29</f>
        <v>3355</v>
      </c>
      <c r="B375">
        <f t="shared" si="45"/>
        <v>6.8495021404694186E-8</v>
      </c>
      <c r="C375">
        <f t="shared" si="46"/>
        <v>4.7675804529201431E-9</v>
      </c>
      <c r="D375" s="5">
        <f t="shared" si="47"/>
        <v>12220903.916234521</v>
      </c>
      <c r="E375" s="5">
        <f t="shared" si="48"/>
        <v>850633.24944171635</v>
      </c>
      <c r="F375" s="15">
        <f t="shared" si="49"/>
        <v>52.814803614591455</v>
      </c>
      <c r="G375">
        <f t="shared" si="50"/>
        <v>192.7247859739042</v>
      </c>
      <c r="H375">
        <f t="shared" si="51"/>
        <v>-219.1155664365694</v>
      </c>
      <c r="I375" s="15">
        <f t="shared" si="52"/>
        <v>26.424023151926264</v>
      </c>
      <c r="J375" s="5">
        <f xml:space="preserve"> 'INB Plot'!$C$16*($H$2 - I375)</f>
        <v>32838124.243801821</v>
      </c>
      <c r="K375" s="5">
        <f xml:space="preserve"> 'INB Plot'!$C$17 + A375*'INB Plot'!$C$18</f>
        <v>10465000</v>
      </c>
      <c r="L375" s="5">
        <f t="shared" si="53"/>
        <v>22373124.243801821</v>
      </c>
    </row>
    <row r="376" spans="1:12" x14ac:dyDescent="0.3">
      <c r="A376">
        <f>'INB Plot'!$C$28 + (ROW() - 52)*'INB Plot'!$C$29</f>
        <v>3365</v>
      </c>
      <c r="B376">
        <f t="shared" si="45"/>
        <v>6.8480905501323083E-8</v>
      </c>
      <c r="C376">
        <f t="shared" si="46"/>
        <v>4.7534165181224006E-9</v>
      </c>
      <c r="D376" s="5">
        <f t="shared" si="47"/>
        <v>12218385.352180503</v>
      </c>
      <c r="E376" s="5">
        <f t="shared" si="48"/>
        <v>848106.11560499109</v>
      </c>
      <c r="F376" s="15">
        <f t="shared" si="49"/>
        <v>52.668751211433872</v>
      </c>
      <c r="G376">
        <f t="shared" si="50"/>
        <v>192.87034632098596</v>
      </c>
      <c r="H376">
        <f t="shared" si="51"/>
        <v>-219.18785834612567</v>
      </c>
      <c r="I376" s="15">
        <f t="shared" si="52"/>
        <v>26.351239186294151</v>
      </c>
      <c r="J376" s="5">
        <f xml:space="preserve"> 'INB Plot'!$C$16*($H$2 - I376)</f>
        <v>32849041.838646639</v>
      </c>
      <c r="K376" s="5">
        <f xml:space="preserve"> 'INB Plot'!$C$17 + A376*'INB Plot'!$C$18</f>
        <v>10495000</v>
      </c>
      <c r="L376" s="5">
        <f t="shared" si="53"/>
        <v>22354041.838646639</v>
      </c>
    </row>
    <row r="377" spans="1:12" x14ac:dyDescent="0.3">
      <c r="A377">
        <f>'INB Plot'!$C$28 + (ROW() - 52)*'INB Plot'!$C$29</f>
        <v>3375</v>
      </c>
      <c r="B377">
        <f t="shared" si="45"/>
        <v>6.8466873247749742E-8</v>
      </c>
      <c r="C377">
        <f t="shared" si="46"/>
        <v>4.7393364928909956E-9</v>
      </c>
      <c r="D377" s="5">
        <f t="shared" si="47"/>
        <v>12215881.712950509</v>
      </c>
      <c r="E377" s="5">
        <f t="shared" si="48"/>
        <v>845593.95294028439</v>
      </c>
      <c r="F377" s="15">
        <f t="shared" si="49"/>
        <v>52.523504339105401</v>
      </c>
      <c r="G377">
        <f t="shared" si="50"/>
        <v>193.01510357649749</v>
      </c>
      <c r="H377">
        <f t="shared" si="51"/>
        <v>-219.25975310728984</v>
      </c>
      <c r="I377" s="15">
        <f t="shared" si="52"/>
        <v>26.278854808313042</v>
      </c>
      <c r="J377" s="5">
        <f xml:space="preserve"> 'INB Plot'!$C$16*($H$2 - I377)</f>
        <v>32859899.495343804</v>
      </c>
      <c r="K377" s="5">
        <f xml:space="preserve"> 'INB Plot'!$C$17 + A377*'INB Plot'!$C$18</f>
        <v>10525000</v>
      </c>
      <c r="L377" s="5">
        <f t="shared" si="53"/>
        <v>22334899.495343804</v>
      </c>
    </row>
    <row r="378" spans="1:12" x14ac:dyDescent="0.3">
      <c r="A378">
        <f>'INB Plot'!$C$28 + (ROW() - 52)*'INB Plot'!$C$29</f>
        <v>3385</v>
      </c>
      <c r="B378">
        <f t="shared" si="45"/>
        <v>6.8452923902617006E-8</v>
      </c>
      <c r="C378">
        <f t="shared" si="46"/>
        <v>4.7253396337861781E-9</v>
      </c>
      <c r="D378" s="5">
        <f t="shared" si="47"/>
        <v>12213392.866271356</v>
      </c>
      <c r="E378" s="5">
        <f t="shared" si="48"/>
        <v>843096.62880283513</v>
      </c>
      <c r="F378" s="15">
        <f t="shared" si="49"/>
        <v>52.379056351918145</v>
      </c>
      <c r="G378">
        <f t="shared" si="50"/>
        <v>193.15906436842999</v>
      </c>
      <c r="H378">
        <f t="shared" si="51"/>
        <v>-219.33125398159655</v>
      </c>
      <c r="I378" s="15">
        <f t="shared" si="52"/>
        <v>26.206866738751586</v>
      </c>
      <c r="J378" s="5">
        <f xml:space="preserve"> 'INB Plot'!$C$16*($H$2 - I378)</f>
        <v>32870697.705778025</v>
      </c>
      <c r="K378" s="5">
        <f xml:space="preserve"> 'INB Plot'!$C$17 + A378*'INB Plot'!$C$18</f>
        <v>10555000</v>
      </c>
      <c r="L378" s="5">
        <f t="shared" si="53"/>
        <v>22315697.705778025</v>
      </c>
    </row>
    <row r="379" spans="1:12" x14ac:dyDescent="0.3">
      <c r="A379">
        <f>'INB Plot'!$C$28 + (ROW() - 52)*'INB Plot'!$C$29</f>
        <v>3395</v>
      </c>
      <c r="B379">
        <f t="shared" si="45"/>
        <v>6.8439056733302429E-8</v>
      </c>
      <c r="C379">
        <f t="shared" si="46"/>
        <v>4.7114252061248529E-9</v>
      </c>
      <c r="D379" s="5">
        <f t="shared" si="47"/>
        <v>12210918.681428311</v>
      </c>
      <c r="E379" s="5">
        <f t="shared" si="48"/>
        <v>840614.01211024739</v>
      </c>
      <c r="F379" s="15">
        <f t="shared" si="49"/>
        <v>52.235400677085025</v>
      </c>
      <c r="G379">
        <f t="shared" si="50"/>
        <v>193.30223525203894</v>
      </c>
      <c r="H379">
        <f t="shared" si="51"/>
        <v>-219.40236419499126</v>
      </c>
      <c r="I379" s="15">
        <f t="shared" si="52"/>
        <v>26.135271734132687</v>
      </c>
      <c r="J379" s="5">
        <f xml:space="preserve"> 'INB Plot'!$C$16*($H$2 - I379)</f>
        <v>32881436.956470858</v>
      </c>
      <c r="K379" s="5">
        <f xml:space="preserve"> 'INB Plot'!$C$17 + A379*'INB Plot'!$C$18</f>
        <v>10585000</v>
      </c>
      <c r="L379" s="5">
        <f t="shared" si="53"/>
        <v>22296436.956470858</v>
      </c>
    </row>
    <row r="380" spans="1:12" x14ac:dyDescent="0.3">
      <c r="A380">
        <f>'INB Plot'!$C$28 + (ROW() - 52)*'INB Plot'!$C$29</f>
        <v>3405</v>
      </c>
      <c r="B380">
        <f t="shared" si="45"/>
        <v>6.842527101579E-8</v>
      </c>
      <c r="C380">
        <f t="shared" si="46"/>
        <v>4.6975924838520258E-9</v>
      </c>
      <c r="D380" s="5">
        <f t="shared" si="47"/>
        <v>12208459.029242201</v>
      </c>
      <c r="E380" s="5">
        <f t="shared" si="48"/>
        <v>838145.97331955377</v>
      </c>
      <c r="F380" s="15">
        <f t="shared" si="49"/>
        <v>52.092530813722803</v>
      </c>
      <c r="G380">
        <f t="shared" si="50"/>
        <v>193.44462271084035</v>
      </c>
      <c r="H380">
        <f t="shared" si="51"/>
        <v>-219.47308693831263</v>
      </c>
      <c r="I380" s="15">
        <f t="shared" si="52"/>
        <v>26.064066586250533</v>
      </c>
      <c r="J380" s="5">
        <f xml:space="preserve"> 'INB Plot'!$C$16*($H$2 - I380)</f>
        <v>32892117.728653181</v>
      </c>
      <c r="K380" s="5">
        <f xml:space="preserve"> 'INB Plot'!$C$17 + A380*'INB Plot'!$C$18</f>
        <v>10615000</v>
      </c>
      <c r="L380" s="5">
        <f t="shared" si="53"/>
        <v>22277117.728653181</v>
      </c>
    </row>
    <row r="381" spans="1:12" x14ac:dyDescent="0.3">
      <c r="A381">
        <f>'INB Plot'!$C$28 + (ROW() - 52)*'INB Plot'!$C$29</f>
        <v>3415</v>
      </c>
      <c r="B381">
        <f t="shared" si="45"/>
        <v>6.8411566034544113E-8</v>
      </c>
      <c r="C381">
        <f t="shared" si="46"/>
        <v>4.6838407494145196E-9</v>
      </c>
      <c r="D381" s="5">
        <f t="shared" si="47"/>
        <v>12206013.782046931</v>
      </c>
      <c r="E381" s="5">
        <f t="shared" si="48"/>
        <v>835692.38440468383</v>
      </c>
      <c r="F381" s="15">
        <f t="shared" si="49"/>
        <v>51.950440331871654</v>
      </c>
      <c r="G381">
        <f t="shared" si="50"/>
        <v>193.58623315758814</v>
      </c>
      <c r="H381">
        <f t="shared" si="51"/>
        <v>-219.54342536776886</v>
      </c>
      <c r="I381" s="15">
        <f t="shared" si="52"/>
        <v>25.993248121690925</v>
      </c>
      <c r="J381" s="5">
        <f xml:space="preserve"> 'INB Plot'!$C$16*($H$2 - I381)</f>
        <v>32902740.498337124</v>
      </c>
      <c r="K381" s="5">
        <f xml:space="preserve"> 'INB Plot'!$C$17 + A381*'INB Plot'!$C$18</f>
        <v>10645000</v>
      </c>
      <c r="L381" s="5">
        <f t="shared" si="53"/>
        <v>22257740.498337124</v>
      </c>
    </row>
    <row r="382" spans="1:12" x14ac:dyDescent="0.3">
      <c r="A382">
        <f>'INB Plot'!$C$28 + (ROW() - 52)*'INB Plot'!$C$29</f>
        <v>3425</v>
      </c>
      <c r="B382">
        <f t="shared" si="45"/>
        <v>6.8397941082385785E-8</v>
      </c>
      <c r="C382">
        <f t="shared" si="46"/>
        <v>4.6701692936368941E-9</v>
      </c>
      <c r="D382" s="5">
        <f t="shared" si="47"/>
        <v>12203582.813667398</v>
      </c>
      <c r="E382" s="5">
        <f t="shared" si="48"/>
        <v>833253.11883432569</v>
      </c>
      <c r="F382" s="15">
        <f t="shared" si="49"/>
        <v>51.809122871530569</v>
      </c>
      <c r="G382">
        <f t="shared" si="50"/>
        <v>193.72707293523808</v>
      </c>
      <c r="H382">
        <f t="shared" si="51"/>
        <v>-219.61338260540708</v>
      </c>
      <c r="I382" s="15">
        <f t="shared" si="52"/>
        <v>25.922813201361578</v>
      </c>
      <c r="J382" s="5">
        <f xml:space="preserve"> 'INB Plot'!$C$16*($H$2 - I382)</f>
        <v>32913305.736386526</v>
      </c>
      <c r="K382" s="5">
        <f xml:space="preserve"> 'INB Plot'!$C$17 + A382*'INB Plot'!$C$18</f>
        <v>10675000</v>
      </c>
      <c r="L382" s="5">
        <f t="shared" si="53"/>
        <v>22238305.736386526</v>
      </c>
    </row>
    <row r="383" spans="1:12" x14ac:dyDescent="0.3">
      <c r="A383">
        <f>'INB Plot'!$C$28 + (ROW() - 52)*'INB Plot'!$C$29</f>
        <v>3435</v>
      </c>
      <c r="B383">
        <f t="shared" si="45"/>
        <v>6.8384395460371038E-8</v>
      </c>
      <c r="C383">
        <f t="shared" si="46"/>
        <v>4.6565774155995345E-9</v>
      </c>
      <c r="D383" s="5">
        <f t="shared" si="47"/>
        <v>12201165.999397792</v>
      </c>
      <c r="E383" s="5">
        <f t="shared" si="48"/>
        <v>830828.05155017471</v>
      </c>
      <c r="F383" s="15">
        <f t="shared" si="49"/>
        <v>51.668572141708481</v>
      </c>
      <c r="G383">
        <f t="shared" si="50"/>
        <v>193.86714831789402</v>
      </c>
      <c r="H383">
        <f t="shared" si="51"/>
        <v>-219.68296173957083</v>
      </c>
      <c r="I383" s="15">
        <f t="shared" si="52"/>
        <v>25.852758720031659</v>
      </c>
      <c r="J383" s="5">
        <f xml:space="preserve"> 'INB Plot'!$C$16*($H$2 - I383)</f>
        <v>32923813.908586014</v>
      </c>
      <c r="K383" s="5">
        <f xml:space="preserve"> 'INB Plot'!$C$17 + A383*'INB Plot'!$C$18</f>
        <v>10705000</v>
      </c>
      <c r="L383" s="5">
        <f t="shared" si="53"/>
        <v>22218813.908586014</v>
      </c>
    </row>
    <row r="384" spans="1:12" x14ac:dyDescent="0.3">
      <c r="A384">
        <f>'INB Plot'!$C$28 + (ROW() - 52)*'INB Plot'!$C$29</f>
        <v>3445</v>
      </c>
      <c r="B384">
        <f t="shared" si="45"/>
        <v>6.8370928477671314E-8</v>
      </c>
      <c r="C384">
        <f t="shared" si="46"/>
        <v>4.6430644225188627E-9</v>
      </c>
      <c r="D384" s="5">
        <f t="shared" si="47"/>
        <v>12198763.215980256</v>
      </c>
      <c r="E384" s="5">
        <f t="shared" si="48"/>
        <v>828417.05894556013</v>
      </c>
      <c r="F384" s="15">
        <f t="shared" si="49"/>
        <v>51.528781919490918</v>
      </c>
      <c r="G384">
        <f t="shared" si="50"/>
        <v>194.00646551173998</v>
      </c>
      <c r="H384">
        <f t="shared" si="51"/>
        <v>-219.75216582535734</v>
      </c>
      <c r="I384" s="15">
        <f t="shared" si="52"/>
        <v>25.783081605873548</v>
      </c>
      <c r="J384" s="5">
        <f xml:space="preserve"> 'INB Plot'!$C$16*($H$2 - I384)</f>
        <v>32934265.475709729</v>
      </c>
      <c r="K384" s="5">
        <f xml:space="preserve"> 'INB Plot'!$C$17 + A384*'INB Plot'!$C$18</f>
        <v>10735000</v>
      </c>
      <c r="L384" s="5">
        <f t="shared" si="53"/>
        <v>22199265.475709729</v>
      </c>
    </row>
    <row r="385" spans="1:12" x14ac:dyDescent="0.3">
      <c r="A385">
        <f>'INB Plot'!$C$28 + (ROW() - 52)*'INB Plot'!$C$29</f>
        <v>3455</v>
      </c>
      <c r="B385">
        <f t="shared" si="45"/>
        <v>6.8357539451456111E-8</v>
      </c>
      <c r="C385">
        <f t="shared" si="46"/>
        <v>4.6296296296296295E-9</v>
      </c>
      <c r="D385" s="5">
        <f t="shared" si="47"/>
        <v>12196374.341583952</v>
      </c>
      <c r="E385" s="5">
        <f t="shared" si="48"/>
        <v>826020.01884444442</v>
      </c>
      <c r="F385" s="15">
        <f t="shared" si="49"/>
        <v>51.389746049121534</v>
      </c>
      <c r="G385">
        <f t="shared" si="50"/>
        <v>194.14503065595636</v>
      </c>
      <c r="H385">
        <f t="shared" si="51"/>
        <v>-219.82099788505991</v>
      </c>
      <c r="I385" s="15">
        <f t="shared" si="52"/>
        <v>25.713778820017978</v>
      </c>
      <c r="J385" s="5">
        <f xml:space="preserve"> 'INB Plot'!$C$16*($H$2 - I385)</f>
        <v>32944660.893588066</v>
      </c>
      <c r="K385" s="5">
        <f xml:space="preserve"> 'INB Plot'!$C$17 + A385*'INB Plot'!$C$18</f>
        <v>10765000</v>
      </c>
      <c r="L385" s="5">
        <f t="shared" si="53"/>
        <v>22179660.893588066</v>
      </c>
    </row>
    <row r="386" spans="1:12" x14ac:dyDescent="0.3">
      <c r="A386">
        <f>'INB Plot'!$C$28 + (ROW() - 52)*'INB Plot'!$C$29</f>
        <v>3465</v>
      </c>
      <c r="B386">
        <f t="shared" si="45"/>
        <v>6.8344227706777509E-8</v>
      </c>
      <c r="C386">
        <f t="shared" si="46"/>
        <v>4.6162723600692437E-9</v>
      </c>
      <c r="D386" s="5">
        <f t="shared" si="47"/>
        <v>12193999.255784454</v>
      </c>
      <c r="E386" s="5">
        <f t="shared" si="48"/>
        <v>823636.81048078474</v>
      </c>
      <c r="F386" s="15">
        <f t="shared" si="49"/>
        <v>51.251458441098734</v>
      </c>
      <c r="G386">
        <f t="shared" si="50"/>
        <v>194.28284982362254</v>
      </c>
      <c r="H386">
        <f t="shared" si="51"/>
        <v>-219.88946090860787</v>
      </c>
      <c r="I386" s="15">
        <f t="shared" si="52"/>
        <v>25.644847356113416</v>
      </c>
      <c r="J386" s="5">
        <f xml:space="preserve"> 'INB Plot'!$C$16*($H$2 - I386)</f>
        <v>32955000.613173749</v>
      </c>
      <c r="K386" s="5">
        <f xml:space="preserve"> 'INB Plot'!$C$17 + A386*'INB Plot'!$C$18</f>
        <v>10795000</v>
      </c>
      <c r="L386" s="5">
        <f t="shared" si="53"/>
        <v>22160000.613173749</v>
      </c>
    </row>
    <row r="387" spans="1:12" x14ac:dyDescent="0.3">
      <c r="A387">
        <f>'INB Plot'!$C$28 + (ROW() - 52)*'INB Plot'!$C$29</f>
        <v>3475</v>
      </c>
      <c r="B387">
        <f t="shared" si="45"/>
        <v>6.8330992576456758E-8</v>
      </c>
      <c r="C387">
        <f t="shared" si="46"/>
        <v>4.6029919447640963E-9</v>
      </c>
      <c r="D387" s="5">
        <f t="shared" si="47"/>
        <v>12191637.839543512</v>
      </c>
      <c r="E387" s="5">
        <f t="shared" si="48"/>
        <v>821267.3144782508</v>
      </c>
      <c r="F387" s="15">
        <f t="shared" si="49"/>
        <v>51.113913071286639</v>
      </c>
      <c r="G387">
        <f t="shared" si="50"/>
        <v>194.41992902260324</v>
      </c>
      <c r="H387">
        <f t="shared" si="51"/>
        <v>-219.95755785400007</v>
      </c>
      <c r="I387" s="15">
        <f t="shared" si="52"/>
        <v>25.576284239889816</v>
      </c>
      <c r="J387" s="5">
        <f xml:space="preserve"> 'INB Plot'!$C$16*($H$2 - I387)</f>
        <v>32965285.080607288</v>
      </c>
      <c r="K387" s="5">
        <f xml:space="preserve"> 'INB Plot'!$C$17 + A387*'INB Plot'!$C$18</f>
        <v>10825000</v>
      </c>
      <c r="L387" s="5">
        <f t="shared" si="53"/>
        <v>22140285.080607288</v>
      </c>
    </row>
    <row r="388" spans="1:12" x14ac:dyDescent="0.3">
      <c r="A388">
        <f>'INB Plot'!$C$28 + (ROW() - 52)*'INB Plot'!$C$29</f>
        <v>3485</v>
      </c>
      <c r="B388">
        <f t="shared" si="45"/>
        <v>6.831783340097287E-8</v>
      </c>
      <c r="C388">
        <f t="shared" si="46"/>
        <v>4.5897877223178427E-9</v>
      </c>
      <c r="D388" s="5">
        <f t="shared" si="47"/>
        <v>12189289.975189177</v>
      </c>
      <c r="E388" s="5">
        <f t="shared" si="48"/>
        <v>818911.4128302926</v>
      </c>
      <c r="F388" s="15">
        <f t="shared" si="49"/>
        <v>50.977103980040411</v>
      </c>
      <c r="G388">
        <f t="shared" si="50"/>
        <v>194.55627419642201</v>
      </c>
      <c r="H388">
        <f t="shared" si="51"/>
        <v>-220.02529164772659</v>
      </c>
      <c r="I388" s="15">
        <f t="shared" si="52"/>
        <v>25.508086528735817</v>
      </c>
      <c r="J388" s="5">
        <f xml:space="preserve"> 'INB Plot'!$C$16*($H$2 - I388)</f>
        <v>32975514.737280387</v>
      </c>
      <c r="K388" s="5">
        <f xml:space="preserve"> 'INB Plot'!$C$17 + A388*'INB Plot'!$C$18</f>
        <v>10855000</v>
      </c>
      <c r="L388" s="5">
        <f t="shared" si="53"/>
        <v>22120514.737280387</v>
      </c>
    </row>
    <row r="389" spans="1:12" x14ac:dyDescent="0.3">
      <c r="A389">
        <f>'INB Plot'!$C$28 + (ROW() - 52)*'INB Plot'!$C$29</f>
        <v>3495</v>
      </c>
      <c r="B389">
        <f t="shared" si="45"/>
        <v>6.8304749528352965E-8</v>
      </c>
      <c r="C389">
        <f t="shared" si="46"/>
        <v>4.5766590389016018E-9</v>
      </c>
      <c r="D389" s="5">
        <f t="shared" si="47"/>
        <v>12186955.546396237</v>
      </c>
      <c r="E389" s="5">
        <f t="shared" si="48"/>
        <v>816568.98888054921</v>
      </c>
      <c r="F389" s="15">
        <f t="shared" si="49"/>
        <v>50.841025271345593</v>
      </c>
      <c r="G389">
        <f t="shared" si="50"/>
        <v>194.69189122512046</v>
      </c>
      <c r="H389">
        <f t="shared" si="51"/>
        <v>-220.0926651851895</v>
      </c>
      <c r="I389" s="15">
        <f t="shared" si="52"/>
        <v>25.44025131127654</v>
      </c>
      <c r="J389" s="5">
        <f xml:space="preserve"> 'INB Plot'!$C$16*($H$2 - I389)</f>
        <v>32985690.019899279</v>
      </c>
      <c r="K389" s="5">
        <f xml:space="preserve"> 'INB Plot'!$C$17 + A389*'INB Plot'!$C$18</f>
        <v>10885000</v>
      </c>
      <c r="L389" s="5">
        <f t="shared" si="53"/>
        <v>22100690.019899279</v>
      </c>
    </row>
    <row r="390" spans="1:12" x14ac:dyDescent="0.3">
      <c r="A390">
        <f>'INB Plot'!$C$28 + (ROW() - 52)*'INB Plot'!$C$29</f>
        <v>3505</v>
      </c>
      <c r="B390">
        <f t="shared" si="45"/>
        <v>6.8291740314064713E-8</v>
      </c>
      <c r="C390">
        <f t="shared" si="46"/>
        <v>4.5636052481460354E-9</v>
      </c>
      <c r="D390" s="5">
        <f t="shared" si="47"/>
        <v>12184634.438167026</v>
      </c>
      <c r="E390" s="5">
        <f t="shared" si="48"/>
        <v>814239.92730359384</v>
      </c>
      <c r="F390" s="15">
        <f t="shared" si="49"/>
        <v>50.705671111971107</v>
      </c>
      <c r="G390">
        <f t="shared" si="50"/>
        <v>194.82678592610262</v>
      </c>
      <c r="H390">
        <f t="shared" si="51"/>
        <v>-220.15968133111187</v>
      </c>
      <c r="I390" s="15">
        <f t="shared" si="52"/>
        <v>25.372775706961846</v>
      </c>
      <c r="J390" s="5">
        <f xml:space="preserve"> 'INB Plot'!$C$16*($H$2 - I390)</f>
        <v>32995811.360546485</v>
      </c>
      <c r="K390" s="5">
        <f xml:space="preserve"> 'INB Plot'!$C$17 + A390*'INB Plot'!$C$18</f>
        <v>10915000</v>
      </c>
      <c r="L390" s="5">
        <f t="shared" si="53"/>
        <v>22080811.360546485</v>
      </c>
    </row>
    <row r="391" spans="1:12" x14ac:dyDescent="0.3">
      <c r="A391">
        <f>'INB Plot'!$C$28 + (ROW() - 52)*'INB Plot'!$C$29</f>
        <v>3515</v>
      </c>
      <c r="B391">
        <f t="shared" si="45"/>
        <v>6.8278805120910386E-8</v>
      </c>
      <c r="C391">
        <f t="shared" si="46"/>
        <v>4.5506257110352671E-9</v>
      </c>
      <c r="D391" s="5">
        <f t="shared" si="47"/>
        <v>12182326.536812518</v>
      </c>
      <c r="E391" s="5">
        <f t="shared" si="48"/>
        <v>811924.11408600677</v>
      </c>
      <c r="F391" s="15">
        <f t="shared" si="49"/>
        <v>50.57103573063592</v>
      </c>
      <c r="G391">
        <f t="shared" si="50"/>
        <v>194.96096405496803</v>
      </c>
      <c r="H391">
        <f t="shared" si="51"/>
        <v>-220.22634291994569</v>
      </c>
      <c r="I391" s="15">
        <f t="shared" si="52"/>
        <v>25.30565686565825</v>
      </c>
      <c r="J391" s="5">
        <f xml:space="preserve"> 'INB Plot'!$C$16*($H$2 - I391)</f>
        <v>33005879.186742023</v>
      </c>
      <c r="K391" s="5">
        <f xml:space="preserve"> 'INB Plot'!$C$17 + A391*'INB Plot'!$C$18</f>
        <v>10945000</v>
      </c>
      <c r="L391" s="5">
        <f t="shared" si="53"/>
        <v>22060879.186742023</v>
      </c>
    </row>
    <row r="392" spans="1:12" x14ac:dyDescent="0.3">
      <c r="A392">
        <f>'INB Plot'!$C$28 + (ROW() - 52)*'INB Plot'!$C$29</f>
        <v>3525</v>
      </c>
      <c r="B392">
        <f t="shared" si="45"/>
        <v>6.8265943318922889E-8</v>
      </c>
      <c r="C392">
        <f t="shared" si="46"/>
        <v>4.5377197958026091E-9</v>
      </c>
      <c r="D392" s="5">
        <f t="shared" si="47"/>
        <v>12180031.72993378</v>
      </c>
      <c r="E392" s="5">
        <f t="shared" si="48"/>
        <v>809621.43650777079</v>
      </c>
      <c r="F392" s="15">
        <f t="shared" si="49"/>
        <v>50.437113417188783</v>
      </c>
      <c r="G392">
        <f t="shared" si="50"/>
        <v>195.09443130632951</v>
      </c>
      <c r="H392">
        <f t="shared" si="51"/>
        <v>-220.2926527562671</v>
      </c>
      <c r="I392" s="15">
        <f t="shared" si="52"/>
        <v>25.238891967251192</v>
      </c>
      <c r="J392" s="5">
        <f xml:space="preserve"> 'INB Plot'!$C$16*($H$2 - I392)</f>
        <v>33015893.921503082</v>
      </c>
      <c r="K392" s="5">
        <f xml:space="preserve"> 'INB Plot'!$C$17 + A392*'INB Plot'!$C$18</f>
        <v>10975000</v>
      </c>
      <c r="L392" s="5">
        <f t="shared" si="53"/>
        <v>22040893.921503082</v>
      </c>
    </row>
    <row r="393" spans="1:12" x14ac:dyDescent="0.3">
      <c r="A393">
        <f>'INB Plot'!$C$28 + (ROW() - 52)*'INB Plot'!$C$29</f>
        <v>3535</v>
      </c>
      <c r="B393">
        <f t="shared" si="45"/>
        <v>6.8253154285263477E-8</v>
      </c>
      <c r="C393">
        <f t="shared" si="46"/>
        <v>4.5248868778280543E-9</v>
      </c>
      <c r="D393" s="5">
        <f t="shared" si="47"/>
        <v>12177749.90640372</v>
      </c>
      <c r="E393" s="5">
        <f t="shared" si="48"/>
        <v>807331.78312398191</v>
      </c>
      <c r="F393" s="15">
        <f t="shared" si="49"/>
        <v>50.303898521801003</v>
      </c>
      <c r="G393">
        <f t="shared" si="50"/>
        <v>195.22719331461906</v>
      </c>
      <c r="H393">
        <f t="shared" si="51"/>
        <v>-220.35861361517146</v>
      </c>
      <c r="I393" s="15">
        <f t="shared" si="52"/>
        <v>25.172478221248582</v>
      </c>
      <c r="J393" s="5">
        <f xml:space="preserve"> 'INB Plot'!$C$16*($H$2 - I393)</f>
        <v>33025855.983403474</v>
      </c>
      <c r="K393" s="5">
        <f xml:space="preserve"> 'INB Plot'!$C$17 + A393*'INB Plot'!$C$18</f>
        <v>11005000</v>
      </c>
      <c r="L393" s="5">
        <f t="shared" si="53"/>
        <v>22020855.983403474</v>
      </c>
    </row>
    <row r="394" spans="1:12" x14ac:dyDescent="0.3">
      <c r="A394">
        <f>'INB Plot'!$C$28 + (ROW() - 52)*'INB Plot'!$C$29</f>
        <v>3545</v>
      </c>
      <c r="B394">
        <f t="shared" si="45"/>
        <v>6.8240437404121171E-8</v>
      </c>
      <c r="C394">
        <f t="shared" si="46"/>
        <v>4.5121263395375068E-9</v>
      </c>
      <c r="D394" s="5">
        <f t="shared" si="47"/>
        <v>12175480.956349146</v>
      </c>
      <c r="E394" s="5">
        <f t="shared" si="48"/>
        <v>805055.04374686966</v>
      </c>
      <c r="F394" s="15">
        <f t="shared" si="49"/>
        <v>50.171385454172032</v>
      </c>
      <c r="G394">
        <f t="shared" si="50"/>
        <v>195.35925565488083</v>
      </c>
      <c r="H394">
        <f t="shared" si="51"/>
        <v>-220.42422824265788</v>
      </c>
      <c r="I394" s="15">
        <f t="shared" si="52"/>
        <v>25.106412866394976</v>
      </c>
      <c r="J394" s="5">
        <f xml:space="preserve"> 'INB Plot'!$C$16*($H$2 - I394)</f>
        <v>33035765.786631513</v>
      </c>
      <c r="K394" s="5">
        <f xml:space="preserve"> 'INB Plot'!$C$17 + A394*'INB Plot'!$C$18</f>
        <v>11035000</v>
      </c>
      <c r="L394" s="5">
        <f t="shared" si="53"/>
        <v>22000765.786631513</v>
      </c>
    </row>
    <row r="395" spans="1:12" x14ac:dyDescent="0.3">
      <c r="A395">
        <f>'INB Plot'!$C$28 + (ROW() - 52)*'INB Plot'!$C$29</f>
        <v>3555</v>
      </c>
      <c r="B395">
        <f t="shared" si="45"/>
        <v>6.8227792066614E-8</v>
      </c>
      <c r="C395">
        <f t="shared" si="46"/>
        <v>4.4994375703037122E-9</v>
      </c>
      <c r="D395" s="5">
        <f t="shared" si="47"/>
        <v>12173224.771133136</v>
      </c>
      <c r="E395" s="5">
        <f t="shared" si="48"/>
        <v>802791.10942812148</v>
      </c>
      <c r="F395" s="15">
        <f t="shared" si="49"/>
        <v>50.03956868274755</v>
      </c>
      <c r="G395">
        <f t="shared" si="50"/>
        <v>195.49062384355113</v>
      </c>
      <c r="H395">
        <f t="shared" si="51"/>
        <v>-220.48949935600945</v>
      </c>
      <c r="I395" s="15">
        <f t="shared" si="52"/>
        <v>25.040693170289245</v>
      </c>
      <c r="J395" s="5">
        <f xml:space="preserve"> 'INB Plot'!$C$16*($H$2 - I395)</f>
        <v>33045623.741047375</v>
      </c>
      <c r="K395" s="5">
        <f xml:space="preserve"> 'INB Plot'!$C$17 + A395*'INB Plot'!$C$18</f>
        <v>11065000</v>
      </c>
      <c r="L395" s="5">
        <f t="shared" si="53"/>
        <v>21980623.741047375</v>
      </c>
    </row>
    <row r="396" spans="1:12" x14ac:dyDescent="0.3">
      <c r="A396">
        <f>'INB Plot'!$C$28 + (ROW() - 52)*'INB Plot'!$C$29</f>
        <v>3565</v>
      </c>
      <c r="B396">
        <f t="shared" si="45"/>
        <v>6.8215217670691711E-8</v>
      </c>
      <c r="C396">
        <f t="shared" si="46"/>
        <v>4.4868199663488505E-9</v>
      </c>
      <c r="D396" s="5">
        <f t="shared" si="47"/>
        <v>12170981.243337691</v>
      </c>
      <c r="E396" s="5">
        <f t="shared" si="48"/>
        <v>800539.8724415031</v>
      </c>
      <c r="F396" s="15">
        <f t="shared" si="49"/>
        <v>49.908442733949798</v>
      </c>
      <c r="G396">
        <f t="shared" si="50"/>
        <v>195.6213033392271</v>
      </c>
      <c r="H396">
        <f t="shared" si="51"/>
        <v>-220.55442964416858</v>
      </c>
      <c r="I396" s="15">
        <f t="shared" si="52"/>
        <v>24.97531642900833</v>
      </c>
      <c r="J396" s="5">
        <f xml:space="preserve"> 'INB Plot'!$C$16*($H$2 - I396)</f>
        <v>33055430.25223951</v>
      </c>
      <c r="K396" s="5">
        <f xml:space="preserve"> 'INB Plot'!$C$17 + A396*'INB Plot'!$C$18</f>
        <v>11095000</v>
      </c>
      <c r="L396" s="5">
        <f t="shared" si="53"/>
        <v>21960430.25223951</v>
      </c>
    </row>
    <row r="397" spans="1:12" x14ac:dyDescent="0.3">
      <c r="A397">
        <f>'INB Plot'!$C$28 + (ROW() - 52)*'INB Plot'!$C$29</f>
        <v>3575</v>
      </c>
      <c r="B397">
        <f t="shared" si="45"/>
        <v>6.8202713621040318E-8</v>
      </c>
      <c r="C397">
        <f t="shared" si="46"/>
        <v>4.4742729306487699E-9</v>
      </c>
      <c r="D397" s="5">
        <f t="shared" si="47"/>
        <v>12168750.266746698</v>
      </c>
      <c r="E397" s="5">
        <f t="shared" si="48"/>
        <v>798301.2262657719</v>
      </c>
      <c r="F397" s="15">
        <f t="shared" si="49"/>
        <v>49.778002191420015</v>
      </c>
      <c r="G397">
        <f t="shared" si="50"/>
        <v>195.75129954342242</v>
      </c>
      <c r="H397">
        <f t="shared" si="51"/>
        <v>-220.61902176810281</v>
      </c>
      <c r="I397" s="15">
        <f t="shared" si="52"/>
        <v>24.910279966739608</v>
      </c>
      <c r="J397" s="5">
        <f xml:space="preserve"> 'INB Plot'!$C$16*($H$2 - I397)</f>
        <v>33065185.72157982</v>
      </c>
      <c r="K397" s="5">
        <f xml:space="preserve"> 'INB Plot'!$C$17 + A397*'INB Plot'!$C$18</f>
        <v>11125000</v>
      </c>
      <c r="L397" s="5">
        <f t="shared" si="53"/>
        <v>21940185.72157982</v>
      </c>
    </row>
    <row r="398" spans="1:12" x14ac:dyDescent="0.3">
      <c r="A398">
        <f>'INB Plot'!$C$28 + (ROW() - 52)*'INB Plot'!$C$29</f>
        <v>3585</v>
      </c>
      <c r="B398">
        <f t="shared" si="45"/>
        <v>6.8190279328988096E-8</v>
      </c>
      <c r="C398">
        <f t="shared" si="46"/>
        <v>4.4617958728388173E-9</v>
      </c>
      <c r="D398" s="5">
        <f t="shared" si="47"/>
        <v>12166531.736329155</v>
      </c>
      <c r="E398" s="5">
        <f t="shared" si="48"/>
        <v>796075.06556787505</v>
      </c>
      <c r="F398" s="15">
        <f t="shared" si="49"/>
        <v>49.648241695272773</v>
      </c>
      <c r="G398">
        <f t="shared" si="50"/>
        <v>195.88061780131159</v>
      </c>
      <c r="H398">
        <f t="shared" si="51"/>
        <v>-220.68327836117004</v>
      </c>
      <c r="I398" s="15">
        <f t="shared" si="52"/>
        <v>24.845581135414307</v>
      </c>
      <c r="J398" s="5">
        <f xml:space="preserve"> 'INB Plot'!$C$16*($H$2 - I398)</f>
        <v>33074890.546278615</v>
      </c>
      <c r="K398" s="5">
        <f xml:space="preserve"> 'INB Plot'!$C$17 + A398*'INB Plot'!$C$18</f>
        <v>11155000</v>
      </c>
      <c r="L398" s="5">
        <f t="shared" si="53"/>
        <v>21919890.546278615</v>
      </c>
    </row>
    <row r="399" spans="1:12" x14ac:dyDescent="0.3">
      <c r="A399">
        <f>'INB Plot'!$C$28 + (ROW() - 52)*'INB Plot'!$C$29</f>
        <v>3595</v>
      </c>
      <c r="B399">
        <f t="shared" si="45"/>
        <v>6.8177914212413214E-8</v>
      </c>
      <c r="C399">
        <f t="shared" si="46"/>
        <v>4.4493882091212457E-9</v>
      </c>
      <c r="D399" s="5">
        <f t="shared" si="47"/>
        <v>12164325.548222696</v>
      </c>
      <c r="E399" s="5">
        <f t="shared" si="48"/>
        <v>793861.28618642932</v>
      </c>
      <c r="F399" s="15">
        <f t="shared" si="49"/>
        <v>49.519155941361817</v>
      </c>
      <c r="G399">
        <f t="shared" si="50"/>
        <v>196.00926340246281</v>
      </c>
      <c r="H399">
        <f t="shared" si="51"/>
        <v>-220.74720202947378</v>
      </c>
      <c r="I399" s="15">
        <f t="shared" si="52"/>
        <v>24.78121731435084</v>
      </c>
      <c r="J399" s="5">
        <f xml:space="preserve"> 'INB Plot'!$C$16*($H$2 - I399)</f>
        <v>33084545.119438134</v>
      </c>
      <c r="K399" s="5">
        <f xml:space="preserve"> 'INB Plot'!$C$17 + A399*'INB Plot'!$C$18</f>
        <v>11185000</v>
      </c>
      <c r="L399" s="5">
        <f t="shared" si="53"/>
        <v>21899545.119438134</v>
      </c>
    </row>
    <row r="400" spans="1:12" x14ac:dyDescent="0.3">
      <c r="A400">
        <f>'INB Plot'!$C$28 + (ROW() - 52)*'INB Plot'!$C$29</f>
        <v>3605</v>
      </c>
      <c r="B400">
        <f t="shared" si="45"/>
        <v>6.816561769565289E-8</v>
      </c>
      <c r="C400">
        <f t="shared" si="46"/>
        <v>4.4370493621741542E-9</v>
      </c>
      <c r="D400" s="5">
        <f t="shared" si="47"/>
        <v>12162131.599717382</v>
      </c>
      <c r="E400" s="5">
        <f t="shared" si="48"/>
        <v>791659.78511547425</v>
      </c>
      <c r="F400" s="15">
        <f t="shared" si="49"/>
        <v>49.390739680557459</v>
      </c>
      <c r="G400">
        <f t="shared" si="50"/>
        <v>196.13724158155878</v>
      </c>
      <c r="H400">
        <f t="shared" si="51"/>
        <v>-220.81079535221556</v>
      </c>
      <c r="I400" s="15">
        <f t="shared" si="52"/>
        <v>24.717185909900678</v>
      </c>
      <c r="J400" s="5">
        <f xml:space="preserve"> 'INB Plot'!$C$16*($H$2 - I400)</f>
        <v>33094149.830105659</v>
      </c>
      <c r="K400" s="5">
        <f xml:space="preserve"> 'INB Plot'!$C$17 + A400*'INB Plot'!$C$18</f>
        <v>11215000</v>
      </c>
      <c r="L400" s="5">
        <f t="shared" si="53"/>
        <v>21879149.830105659</v>
      </c>
    </row>
    <row r="401" spans="1:12" x14ac:dyDescent="0.3">
      <c r="A401">
        <f>'INB Plot'!$C$28 + (ROW() - 52)*'INB Plot'!$C$29</f>
        <v>3615</v>
      </c>
      <c r="B401">
        <f t="shared" si="45"/>
        <v>6.815338920941407E-8</v>
      </c>
      <c r="C401">
        <f t="shared" si="46"/>
        <v>4.4247787610619472E-9</v>
      </c>
      <c r="D401" s="5">
        <f t="shared" si="47"/>
        <v>12159949.78923976</v>
      </c>
      <c r="E401" s="5">
        <f t="shared" si="48"/>
        <v>789470.46048849565</v>
      </c>
      <c r="F401" s="15">
        <f t="shared" si="49"/>
        <v>49.26298771803507</v>
      </c>
      <c r="G401">
        <f t="shared" si="50"/>
        <v>196.26455751910703</v>
      </c>
      <c r="H401">
        <f t="shared" si="51"/>
        <v>-220.87406088204068</v>
      </c>
      <c r="I401" s="15">
        <f t="shared" si="52"/>
        <v>24.653484355101426</v>
      </c>
      <c r="J401" s="5">
        <f xml:space="preserve"> 'INB Plot'!$C$16*($H$2 - I401)</f>
        <v>33103705.063325547</v>
      </c>
      <c r="K401" s="5">
        <f xml:space="preserve"> 'INB Plot'!$C$17 + A401*'INB Plot'!$C$18</f>
        <v>11245000</v>
      </c>
      <c r="L401" s="5">
        <f t="shared" si="53"/>
        <v>21858705.063325547</v>
      </c>
    </row>
    <row r="402" spans="1:12" x14ac:dyDescent="0.3">
      <c r="A402">
        <f>'INB Plot'!$C$28 + (ROW() - 52)*'INB Plot'!$C$29</f>
        <v>3625</v>
      </c>
      <c r="B402">
        <f t="shared" si="45"/>
        <v>6.8141228190685534E-8</v>
      </c>
      <c r="C402">
        <f t="shared" si="46"/>
        <v>4.4125758411472699E-9</v>
      </c>
      <c r="D402" s="5">
        <f t="shared" si="47"/>
        <v>12157780.01633719</v>
      </c>
      <c r="E402" s="5">
        <f t="shared" si="48"/>
        <v>787293.21156271372</v>
      </c>
      <c r="F402" s="15">
        <f t="shared" si="49"/>
        <v>49.135894912574678</v>
      </c>
      <c r="G402">
        <f t="shared" si="50"/>
        <v>196.39121634213882</v>
      </c>
      <c r="H402">
        <f t="shared" si="51"/>
        <v>-220.93700114537694</v>
      </c>
      <c r="I402" s="15">
        <f t="shared" si="52"/>
        <v>24.590110109336564</v>
      </c>
      <c r="J402" s="5">
        <f xml:space="preserve"> 'INB Plot'!$C$16*($H$2 - I402)</f>
        <v>33113211.200190276</v>
      </c>
      <c r="K402" s="5">
        <f xml:space="preserve"> 'INB Plot'!$C$17 + A402*'INB Plot'!$C$18</f>
        <v>11275000</v>
      </c>
      <c r="L402" s="5">
        <f t="shared" si="53"/>
        <v>21838211.200190276</v>
      </c>
    </row>
    <row r="403" spans="1:12" x14ac:dyDescent="0.3">
      <c r="A403">
        <f>'INB Plot'!$C$28 + (ROW() - 52)*'INB Plot'!$C$29</f>
        <v>3635</v>
      </c>
      <c r="B403">
        <f t="shared" si="45"/>
        <v>6.8129134082651513E-8</v>
      </c>
      <c r="C403">
        <f t="shared" si="46"/>
        <v>4.4004400440044007E-9</v>
      </c>
      <c r="D403" s="5">
        <f t="shared" si="47"/>
        <v>12155622.181662416</v>
      </c>
      <c r="E403" s="5">
        <f t="shared" si="48"/>
        <v>785127.93870363047</v>
      </c>
      <c r="F403" s="15">
        <f t="shared" si="49"/>
        <v>49.009456175871364</v>
      </c>
      <c r="G403">
        <f t="shared" si="50"/>
        <v>196.51722312489755</v>
      </c>
      <c r="H403">
        <f t="shared" si="51"/>
        <v>-220.99961864277492</v>
      </c>
      <c r="I403" s="15">
        <f t="shared" si="52"/>
        <v>24.527060657994014</v>
      </c>
      <c r="J403" s="5">
        <f xml:space="preserve"> 'INB Plot'!$C$16*($H$2 - I403)</f>
        <v>33122668.617891658</v>
      </c>
      <c r="K403" s="5">
        <f xml:space="preserve"> 'INB Plot'!$C$17 + A403*'INB Plot'!$C$18</f>
        <v>11305000</v>
      </c>
      <c r="L403" s="5">
        <f t="shared" si="53"/>
        <v>21817668.617891658</v>
      </c>
    </row>
    <row r="404" spans="1:12" x14ac:dyDescent="0.3">
      <c r="A404">
        <f>'INB Plot'!$C$28 + (ROW() - 52)*'INB Plot'!$C$29</f>
        <v>3645</v>
      </c>
      <c r="B404">
        <f t="shared" si="45"/>
        <v>6.8117106334606709E-8</v>
      </c>
      <c r="C404">
        <f t="shared" si="46"/>
        <v>4.3883708173340645E-9</v>
      </c>
      <c r="D404" s="5">
        <f t="shared" si="47"/>
        <v>12153476.186958425</v>
      </c>
      <c r="E404" s="5">
        <f t="shared" si="48"/>
        <v>782974.54336982989</v>
      </c>
      <c r="F404" s="15">
        <f t="shared" si="49"/>
        <v>48.883666471856159</v>
      </c>
      <c r="G404">
        <f t="shared" si="50"/>
        <v>196.64258288951646</v>
      </c>
      <c r="H404">
        <f t="shared" si="51"/>
        <v>-221.06191584923272</v>
      </c>
      <c r="I404" s="15">
        <f t="shared" si="52"/>
        <v>24.464333512139888</v>
      </c>
      <c r="J404" s="5">
        <f xml:space="preserve"> 'INB Plot'!$C$16*($H$2 - I404)</f>
        <v>33132077.689769778</v>
      </c>
      <c r="K404" s="5">
        <f xml:space="preserve"> 'INB Plot'!$C$17 + A404*'INB Plot'!$C$18</f>
        <v>11335000</v>
      </c>
      <c r="L404" s="5">
        <f t="shared" si="53"/>
        <v>21797077.689769778</v>
      </c>
    </row>
    <row r="405" spans="1:12" x14ac:dyDescent="0.3">
      <c r="A405">
        <f>'INB Plot'!$C$28 + (ROW() - 52)*'INB Plot'!$C$29</f>
        <v>3655</v>
      </c>
      <c r="B405">
        <f t="shared" si="45"/>
        <v>6.810514440187267E-8</v>
      </c>
      <c r="C405">
        <f t="shared" si="46"/>
        <v>4.3763676148796503E-9</v>
      </c>
      <c r="D405" s="5">
        <f t="shared" si="47"/>
        <v>12151341.93504351</v>
      </c>
      <c r="E405" s="5">
        <f t="shared" si="48"/>
        <v>780832.92809803074</v>
      </c>
      <c r="F405" s="15">
        <f t="shared" si="49"/>
        <v>48.75852081602762</v>
      </c>
      <c r="G405">
        <f t="shared" si="50"/>
        <v>196.76730060668524</v>
      </c>
      <c r="H405">
        <f t="shared" si="51"/>
        <v>-221.12389521452411</v>
      </c>
      <c r="I405" s="15">
        <f t="shared" si="52"/>
        <v>24.40192620818874</v>
      </c>
      <c r="J405" s="5">
        <f xml:space="preserve"> 'INB Plot'!$C$16*($H$2 - I405)</f>
        <v>33141438.785362449</v>
      </c>
      <c r="K405" s="5">
        <f xml:space="preserve"> 'INB Plot'!$C$17 + A405*'INB Plot'!$C$18</f>
        <v>11365000</v>
      </c>
      <c r="L405" s="5">
        <f t="shared" si="53"/>
        <v>21776438.785362449</v>
      </c>
    </row>
    <row r="406" spans="1:12" x14ac:dyDescent="0.3">
      <c r="A406">
        <f>'INB Plot'!$C$28 + (ROW() - 52)*'INB Plot'!$C$29</f>
        <v>3665</v>
      </c>
      <c r="B406">
        <f t="shared" si="45"/>
        <v>6.809324774571564E-8</v>
      </c>
      <c r="C406">
        <f t="shared" si="46"/>
        <v>4.3644298963447897E-9</v>
      </c>
      <c r="D406" s="5">
        <f t="shared" si="47"/>
        <v>12149219.329796618</v>
      </c>
      <c r="E406" s="5">
        <f t="shared" si="48"/>
        <v>778702.99648837966</v>
      </c>
      <c r="F406" s="15">
        <f t="shared" si="49"/>
        <v>48.634014274793294</v>
      </c>
      <c r="G406">
        <f t="shared" si="50"/>
        <v>196.89138119630786</v>
      </c>
      <c r="H406">
        <f t="shared" si="51"/>
        <v>-221.18555916352028</v>
      </c>
      <c r="I406" s="15">
        <f t="shared" si="52"/>
        <v>24.339836307580867</v>
      </c>
      <c r="J406" s="5">
        <f xml:space="preserve"> 'INB Plot'!$C$16*($H$2 - I406)</f>
        <v>33150752.270453632</v>
      </c>
      <c r="K406" s="5">
        <f xml:space="preserve"> 'INB Plot'!$C$17 + A406*'INB Plot'!$C$18</f>
        <v>11395000</v>
      </c>
      <c r="L406" s="5">
        <f t="shared" si="53"/>
        <v>21755752.270453632</v>
      </c>
    </row>
    <row r="407" spans="1:12" x14ac:dyDescent="0.3">
      <c r="A407">
        <f>'INB Plot'!$C$28 + (ROW() - 52)*'INB Plot'!$C$29</f>
        <v>3675</v>
      </c>
      <c r="B407">
        <f t="shared" si="45"/>
        <v>6.8081415833265574E-8</v>
      </c>
      <c r="C407">
        <f t="shared" si="46"/>
        <v>4.3525571273122957E-9</v>
      </c>
      <c r="D407" s="5">
        <f t="shared" si="47"/>
        <v>12147108.276142905</v>
      </c>
      <c r="E407" s="5">
        <f t="shared" si="48"/>
        <v>776584.65318998904</v>
      </c>
      <c r="F407" s="15">
        <f t="shared" si="49"/>
        <v>48.510141964821635</v>
      </c>
      <c r="G407">
        <f t="shared" si="50"/>
        <v>197.01482952814899</v>
      </c>
      <c r="H407">
        <f t="shared" si="51"/>
        <v>-221.24691009650201</v>
      </c>
      <c r="I407" s="17">
        <f t="shared" si="52"/>
        <v>24.278061396468615</v>
      </c>
      <c r="J407" s="5">
        <f xml:space="preserve"> 'INB Plot'!$C$16*($H$2 - I407)</f>
        <v>33160018.507120468</v>
      </c>
      <c r="K407" s="5">
        <f xml:space="preserve"> 'INB Plot'!$C$17 + A407*'INB Plot'!$C$18</f>
        <v>11425000</v>
      </c>
      <c r="L407" s="5">
        <f t="shared" si="53"/>
        <v>21735018.507120468</v>
      </c>
    </row>
    <row r="408" spans="1:12" x14ac:dyDescent="0.3">
      <c r="A408">
        <f>'INB Plot'!$C$28 + (ROW() - 52)*'INB Plot'!$C$29</f>
        <v>3685</v>
      </c>
      <c r="B408">
        <f t="shared" si="45"/>
        <v>6.8069648137436688E-8</v>
      </c>
      <c r="C408">
        <f t="shared" si="46"/>
        <v>4.3407487791644056E-9</v>
      </c>
      <c r="D408" s="5">
        <f t="shared" si="47"/>
        <v>12145008.680039553</v>
      </c>
      <c r="E408" s="5">
        <f t="shared" si="48"/>
        <v>774477.80388670636</v>
      </c>
      <c r="F408" s="15">
        <f t="shared" si="49"/>
        <v>48.386899052403464</v>
      </c>
      <c r="G408">
        <f t="shared" si="50"/>
        <v>197.1376504224711</v>
      </c>
      <c r="H408">
        <f t="shared" si="51"/>
        <v>-221.30795038947218</v>
      </c>
      <c r="I408" s="15">
        <f t="shared" si="52"/>
        <v>24.216599085402379</v>
      </c>
      <c r="J408" s="5">
        <f xml:space="preserve"> 'INB Plot'!$C$16*($H$2 - I408)</f>
        <v>33169237.853780404</v>
      </c>
      <c r="K408" s="5">
        <f xml:space="preserve"> 'INB Plot'!$C$17 + A408*'INB Plot'!$C$18</f>
        <v>11455000</v>
      </c>
      <c r="L408" s="5">
        <f t="shared" si="53"/>
        <v>21714237.853780404</v>
      </c>
    </row>
    <row r="409" spans="1:12" x14ac:dyDescent="0.3">
      <c r="A409">
        <f>'INB Plot'!$C$28 + (ROW() - 52)*'INB Plot'!$C$29</f>
        <v>3695</v>
      </c>
      <c r="B409">
        <f t="shared" si="45"/>
        <v>6.8057944136849086E-8</v>
      </c>
      <c r="C409">
        <f t="shared" si="46"/>
        <v>4.3290043290043288E-9</v>
      </c>
      <c r="D409" s="5">
        <f t="shared" si="47"/>
        <v>12142920.448461793</v>
      </c>
      <c r="E409" s="5">
        <f t="shared" si="48"/>
        <v>772382.35528311681</v>
      </c>
      <c r="F409" s="15">
        <f t="shared" si="49"/>
        <v>48.264280752823375</v>
      </c>
      <c r="G409">
        <f t="shared" si="50"/>
        <v>197.25984865066243</v>
      </c>
      <c r="H409">
        <f t="shared" si="51"/>
        <v>-221.36868239446125</v>
      </c>
      <c r="I409" s="15">
        <f t="shared" si="52"/>
        <v>24.155447009024556</v>
      </c>
      <c r="J409" s="5">
        <f xml:space="preserve"> 'INB Plot'!$C$16*($H$2 - I409)</f>
        <v>33178410.665237077</v>
      </c>
      <c r="K409" s="5">
        <f xml:space="preserve"> 'INB Plot'!$C$17 + A409*'INB Plot'!$C$18</f>
        <v>11485000</v>
      </c>
      <c r="L409" s="5">
        <f t="shared" si="53"/>
        <v>21693410.665237077</v>
      </c>
    </row>
    <row r="410" spans="1:12" x14ac:dyDescent="0.3">
      <c r="A410">
        <f>'INB Plot'!$C$28 + (ROW() - 52)*'INB Plot'!$C$29</f>
        <v>3705</v>
      </c>
      <c r="B410">
        <f t="shared" si="45"/>
        <v>6.8046303315751833E-8</v>
      </c>
      <c r="C410">
        <f t="shared" si="46"/>
        <v>4.3173232595790612E-9</v>
      </c>
      <c r="D410" s="5">
        <f t="shared" si="47"/>
        <v>12140843.489389176</v>
      </c>
      <c r="E410" s="5">
        <f t="shared" si="48"/>
        <v>770298.21509077179</v>
      </c>
      <c r="F410" s="15">
        <f t="shared" si="49"/>
        <v>48.142282329740517</v>
      </c>
      <c r="G410">
        <f t="shared" si="50"/>
        <v>197.38142893585416</v>
      </c>
      <c r="H410">
        <f t="shared" si="51"/>
        <v>-221.42910843982935</v>
      </c>
      <c r="I410" s="15">
        <f t="shared" si="52"/>
        <v>24.094602825765321</v>
      </c>
      <c r="J410" s="5">
        <f xml:space="preserve"> 'INB Plot'!$C$16*($H$2 - I410)</f>
        <v>33187537.292725962</v>
      </c>
      <c r="K410" s="5">
        <f xml:space="preserve"> 'INB Plot'!$C$17 + A410*'INB Plot'!$C$18</f>
        <v>11515000</v>
      </c>
      <c r="L410" s="5">
        <f t="shared" si="53"/>
        <v>21672537.292725962</v>
      </c>
    </row>
    <row r="411" spans="1:12" x14ac:dyDescent="0.3">
      <c r="A411">
        <f>'INB Plot'!$C$28 + (ROW() - 52)*'INB Plot'!$C$29</f>
        <v>3715</v>
      </c>
      <c r="B411">
        <f t="shared" si="45"/>
        <v>6.8034725163947166E-8</v>
      </c>
      <c r="C411">
        <f t="shared" si="46"/>
        <v>4.3057050592034449E-9</v>
      </c>
      <c r="D411" s="5">
        <f t="shared" si="47"/>
        <v>12138777.711792052</v>
      </c>
      <c r="E411" s="5">
        <f t="shared" si="48"/>
        <v>768225.29201463948</v>
      </c>
      <c r="F411" s="15">
        <f t="shared" si="49"/>
        <v>48.02089909457878</v>
      </c>
      <c r="G411">
        <f t="shared" si="50"/>
        <v>197.50239595352889</v>
      </c>
      <c r="H411">
        <f t="shared" si="51"/>
        <v>-221.48923083056246</v>
      </c>
      <c r="I411" s="15">
        <f t="shared" si="52"/>
        <v>24.034064217545222</v>
      </c>
      <c r="J411" s="5">
        <f xml:space="preserve"> 'INB Plot'!$C$16*($H$2 - I411)</f>
        <v>33196618.08395898</v>
      </c>
      <c r="K411" s="5">
        <f xml:space="preserve"> 'INB Plot'!$C$17 + A411*'INB Plot'!$C$18</f>
        <v>11545000</v>
      </c>
      <c r="L411" s="5">
        <f t="shared" si="53"/>
        <v>21651618.08395898</v>
      </c>
    </row>
    <row r="412" spans="1:12" x14ac:dyDescent="0.3">
      <c r="A412">
        <f>'INB Plot'!$C$28 + (ROW() - 52)*'INB Plot'!$C$29</f>
        <v>3725</v>
      </c>
      <c r="B412">
        <f t="shared" si="45"/>
        <v>6.8023209176715958E-8</v>
      </c>
      <c r="C412">
        <f t="shared" si="46"/>
        <v>4.2941492216854536E-9</v>
      </c>
      <c r="D412" s="5">
        <f t="shared" si="47"/>
        <v>12136723.025618268</v>
      </c>
      <c r="E412" s="5">
        <f t="shared" si="48"/>
        <v>766163.49573977455</v>
      </c>
      <c r="F412" s="15">
        <f t="shared" si="49"/>
        <v>47.900126405926287</v>
      </c>
      <c r="G412">
        <f t="shared" si="50"/>
        <v>197.62275433212108</v>
      </c>
      <c r="H412">
        <f t="shared" si="51"/>
        <v>-221.54905184856517</v>
      </c>
      <c r="I412" s="15">
        <f t="shared" si="52"/>
        <v>23.973828889482206</v>
      </c>
      <c r="J412" s="5">
        <f xml:space="preserve"> 'INB Plot'!$C$16*($H$2 - I412)</f>
        <v>33205653.383168429</v>
      </c>
      <c r="K412" s="5">
        <f xml:space="preserve"> 'INB Plot'!$C$17 + A412*'INB Plot'!$C$18</f>
        <v>11575000</v>
      </c>
      <c r="L412" s="5">
        <f t="shared" si="53"/>
        <v>21630653.383168429</v>
      </c>
    </row>
    <row r="413" spans="1:12" x14ac:dyDescent="0.3">
      <c r="A413">
        <f>'INB Plot'!$C$28 + (ROW() - 52)*'INB Plot'!$C$29</f>
        <v>3735</v>
      </c>
      <c r="B413">
        <f t="shared" si="45"/>
        <v>6.8011754854744343E-8</v>
      </c>
      <c r="C413">
        <f t="shared" si="46"/>
        <v>4.2826552462526769E-9</v>
      </c>
      <c r="D413" s="5">
        <f t="shared" si="47"/>
        <v>12134679.341780087</v>
      </c>
      <c r="E413" s="5">
        <f t="shared" si="48"/>
        <v>764112.73691820132</v>
      </c>
      <c r="F413" s="15">
        <f t="shared" si="49"/>
        <v>47.779959668943825</v>
      </c>
      <c r="G413">
        <f t="shared" si="50"/>
        <v>197.74250865360614</v>
      </c>
      <c r="H413">
        <f t="shared" si="51"/>
        <v>-221.60857375294813</v>
      </c>
      <c r="I413" s="15">
        <f t="shared" si="52"/>
        <v>23.913894569601837</v>
      </c>
      <c r="J413" s="5">
        <f xml:space="preserve"> 'INB Plot'!$C$16*($H$2 - I413)</f>
        <v>33214643.531150486</v>
      </c>
      <c r="K413" s="5">
        <f xml:space="preserve"> 'INB Plot'!$C$17 + A413*'INB Plot'!$C$18</f>
        <v>11605000</v>
      </c>
      <c r="L413" s="5">
        <f t="shared" si="53"/>
        <v>21609643.531150486</v>
      </c>
    </row>
    <row r="414" spans="1:12" x14ac:dyDescent="0.3">
      <c r="A414">
        <f>'INB Plot'!$C$28 + (ROW() - 52)*'INB Plot'!$C$29</f>
        <v>3745</v>
      </c>
      <c r="B414">
        <f t="shared" si="45"/>
        <v>6.8000361704051615E-8</v>
      </c>
      <c r="C414">
        <f t="shared" si="46"/>
        <v>4.2712226374799784E-9</v>
      </c>
      <c r="D414" s="5">
        <f t="shared" si="47"/>
        <v>12132646.572141306</v>
      </c>
      <c r="E414" s="5">
        <f t="shared" si="48"/>
        <v>762072.92715600634</v>
      </c>
      <c r="F414" s="15">
        <f t="shared" si="49"/>
        <v>47.660394334782083</v>
      </c>
      <c r="G414">
        <f t="shared" si="50"/>
        <v>197.86166345408265</v>
      </c>
      <c r="H414">
        <f t="shared" si="51"/>
        <v>-221.66779878031235</v>
      </c>
      <c r="I414" s="15">
        <f t="shared" si="52"/>
        <v>23.85425900855239</v>
      </c>
      <c r="J414" s="5">
        <f xml:space="preserve"> 'INB Plot'!$C$16*($H$2 - I414)</f>
        <v>33223588.865307905</v>
      </c>
      <c r="K414" s="5">
        <f xml:space="preserve"> 'INB Plot'!$C$17 + A414*'INB Plot'!$C$18</f>
        <v>11635000</v>
      </c>
      <c r="L414" s="5">
        <f t="shared" si="53"/>
        <v>21588588.865307905</v>
      </c>
    </row>
    <row r="415" spans="1:12" x14ac:dyDescent="0.3">
      <c r="A415">
        <f>'INB Plot'!$C$28 + (ROW() - 52)*'INB Plot'!$C$29</f>
        <v>3755</v>
      </c>
      <c r="B415">
        <f t="shared" si="45"/>
        <v>6.7989029235919177E-8</v>
      </c>
      <c r="C415">
        <f t="shared" si="46"/>
        <v>4.2598509052183171E-9</v>
      </c>
      <c r="D415" s="5">
        <f t="shared" si="47"/>
        <v>12130624.629504601</v>
      </c>
      <c r="E415" s="5">
        <f t="shared" si="48"/>
        <v>760043.97900063894</v>
      </c>
      <c r="F415" s="15">
        <f t="shared" si="49"/>
        <v>47.541425900007823</v>
      </c>
      <c r="G415">
        <f t="shared" si="50"/>
        <v>197.9802232243444</v>
      </c>
      <c r="H415">
        <f t="shared" si="51"/>
        <v>-221.72672914502834</v>
      </c>
      <c r="I415" s="15">
        <f t="shared" si="52"/>
        <v>23.794919979323879</v>
      </c>
      <c r="J415" s="5">
        <f xml:space="preserve"> 'INB Plot'!$C$16*($H$2 - I415)</f>
        <v>33232489.719692178</v>
      </c>
      <c r="K415" s="5">
        <f xml:space="preserve"> 'INB Plot'!$C$17 + A415*'INB Plot'!$C$18</f>
        <v>11665000</v>
      </c>
      <c r="L415" s="5">
        <f t="shared" si="53"/>
        <v>21567489.719692178</v>
      </c>
    </row>
    <row r="416" spans="1:12" x14ac:dyDescent="0.3">
      <c r="A416">
        <f>'INB Plot'!$C$28 + (ROW() - 52)*'INB Plot'!$C$29</f>
        <v>3765</v>
      </c>
      <c r="B416">
        <f t="shared" si="45"/>
        <v>6.7977756966820628E-8</v>
      </c>
      <c r="C416">
        <f t="shared" si="46"/>
        <v>4.2485395645246945E-9</v>
      </c>
      <c r="D416" s="5">
        <f t="shared" si="47"/>
        <v>12128613.427599028</v>
      </c>
      <c r="E416" s="5">
        <f t="shared" si="48"/>
        <v>758025.80592841213</v>
      </c>
      <c r="F416" s="15">
        <f t="shared" si="49"/>
        <v>47.42304990603845</v>
      </c>
      <c r="G416">
        <f t="shared" si="50"/>
        <v>198.09819241044568</v>
      </c>
      <c r="H416">
        <f t="shared" si="51"/>
        <v>-221.78536703951193</v>
      </c>
      <c r="I416" s="15">
        <f t="shared" si="52"/>
        <v>23.735875276972195</v>
      </c>
      <c r="J416" s="5">
        <f xml:space="preserve"> 'INB Plot'!$C$16*($H$2 - I416)</f>
        <v>33241346.425044931</v>
      </c>
      <c r="K416" s="5">
        <f xml:space="preserve"> 'INB Plot'!$C$17 + A416*'INB Plot'!$C$18</f>
        <v>11695000</v>
      </c>
      <c r="L416" s="5">
        <f t="shared" si="53"/>
        <v>21546346.425044931</v>
      </c>
    </row>
    <row r="417" spans="1:12" x14ac:dyDescent="0.3">
      <c r="A417">
        <f>'INB Plot'!$C$28 + (ROW() - 52)*'INB Plot'!$C$29</f>
        <v>3775</v>
      </c>
      <c r="B417">
        <f t="shared" si="45"/>
        <v>6.7966544418353083E-8</v>
      </c>
      <c r="C417">
        <f t="shared" si="46"/>
        <v>4.2372881355932205E-9</v>
      </c>
      <c r="D417" s="5">
        <f t="shared" si="47"/>
        <v>12126612.881067794</v>
      </c>
      <c r="E417" s="5">
        <f t="shared" si="48"/>
        <v>756018.32233220339</v>
      </c>
      <c r="F417" s="15">
        <f t="shared" si="49"/>
        <v>47.305261938585033</v>
      </c>
      <c r="G417">
        <f t="shared" si="50"/>
        <v>198.21557541425545</v>
      </c>
      <c r="H417">
        <f t="shared" si="51"/>
        <v>-221.84371463449503</v>
      </c>
      <c r="I417" s="15">
        <f t="shared" si="52"/>
        <v>23.677122718345458</v>
      </c>
      <c r="J417" s="5">
        <f xml:space="preserve"> 'INB Plot'!$C$16*($H$2 - I417)</f>
        <v>33250159.308838941</v>
      </c>
      <c r="K417" s="5">
        <f xml:space="preserve"> 'INB Plot'!$C$17 + A417*'INB Plot'!$C$18</f>
        <v>11725000</v>
      </c>
      <c r="L417" s="5">
        <f t="shared" si="53"/>
        <v>21525159.308838941</v>
      </c>
    </row>
    <row r="418" spans="1:12" x14ac:dyDescent="0.3">
      <c r="A418">
        <f>'INB Plot'!$C$28 + (ROW() - 52)*'INB Plot'!$C$29</f>
        <v>3785</v>
      </c>
      <c r="B418">
        <f t="shared" si="45"/>
        <v>6.795539111716937E-8</v>
      </c>
      <c r="C418">
        <f t="shared" si="46"/>
        <v>4.2260961436872687E-9</v>
      </c>
      <c r="D418" s="5">
        <f t="shared" si="47"/>
        <v>12124622.905456141</v>
      </c>
      <c r="E418" s="5">
        <f t="shared" si="48"/>
        <v>754021.44350935018</v>
      </c>
      <c r="F418" s="15">
        <f t="shared" si="49"/>
        <v>47.18805762710371</v>
      </c>
      <c r="G418">
        <f t="shared" si="50"/>
        <v>198.33237659400686</v>
      </c>
      <c r="H418">
        <f t="shared" si="51"/>
        <v>-221.90177407929247</v>
      </c>
      <c r="I418" s="15">
        <f t="shared" si="52"/>
        <v>23.618660141818111</v>
      </c>
      <c r="J418" s="5">
        <f xml:space="preserve"> 'INB Plot'!$C$16*($H$2 - I418)</f>
        <v>33258928.695318043</v>
      </c>
      <c r="K418" s="5">
        <f xml:space="preserve"> 'INB Plot'!$C$17 + A418*'INB Plot'!$C$18</f>
        <v>11755000</v>
      </c>
      <c r="L418" s="5">
        <f t="shared" si="53"/>
        <v>21503928.695318043</v>
      </c>
    </row>
    <row r="419" spans="1:12" x14ac:dyDescent="0.3">
      <c r="A419">
        <f>'INB Plot'!$C$28 + (ROW() - 52)*'INB Plot'!$C$29</f>
        <v>3795</v>
      </c>
      <c r="B419">
        <f t="shared" si="45"/>
        <v>6.794429659491153E-8</v>
      </c>
      <c r="C419">
        <f t="shared" si="46"/>
        <v>4.2149631190727077E-9</v>
      </c>
      <c r="D419" s="5">
        <f t="shared" si="47"/>
        <v>12122643.417199491</v>
      </c>
      <c r="E419" s="5">
        <f t="shared" si="48"/>
        <v>752035.08564973646</v>
      </c>
      <c r="F419" s="15">
        <f t="shared" si="49"/>
        <v>47.071432644255133</v>
      </c>
      <c r="G419">
        <f t="shared" si="50"/>
        <v>198.44860026483479</v>
      </c>
      <c r="H419">
        <f t="shared" si="51"/>
        <v>-221.95954750206675</v>
      </c>
      <c r="I419" s="15">
        <f t="shared" si="52"/>
        <v>23.56048540702318</v>
      </c>
      <c r="J419" s="5">
        <f xml:space="preserve"> 'INB Plot'!$C$16*($H$2 - I419)</f>
        <v>33267654.905537285</v>
      </c>
      <c r="K419" s="5">
        <f xml:space="preserve"> 'INB Plot'!$C$17 + A419*'INB Plot'!$C$18</f>
        <v>11785000</v>
      </c>
      <c r="L419" s="5">
        <f t="shared" si="53"/>
        <v>21482654.905537285</v>
      </c>
    </row>
    <row r="420" spans="1:12" x14ac:dyDescent="0.3">
      <c r="A420">
        <f>'INB Plot'!$C$28 + (ROW() - 52)*'INB Plot'!$C$29</f>
        <v>3805</v>
      </c>
      <c r="B420">
        <f t="shared" si="45"/>
        <v>6.7933260388145179E-8</v>
      </c>
      <c r="C420">
        <f t="shared" si="46"/>
        <v>4.2038885969521811E-9</v>
      </c>
      <c r="D420" s="5">
        <f t="shared" si="47"/>
        <v>12120674.33361173</v>
      </c>
      <c r="E420" s="5">
        <f t="shared" si="48"/>
        <v>750059.16582406731</v>
      </c>
      <c r="F420" s="15">
        <f t="shared" si="49"/>
        <v>46.955382705371896</v>
      </c>
      <c r="G420">
        <f t="shared" si="50"/>
        <v>198.56425069930867</v>
      </c>
      <c r="H420">
        <f t="shared" si="51"/>
        <v>-222.01703701008591</v>
      </c>
      <c r="I420" s="15">
        <f t="shared" si="52"/>
        <v>23.502596394594661</v>
      </c>
      <c r="J420" s="5">
        <f xml:space="preserve"> 'INB Plot'!$C$16*($H$2 - I420)</f>
        <v>33276338.257401563</v>
      </c>
      <c r="K420" s="5">
        <f xml:space="preserve"> 'INB Plot'!$C$17 + A420*'INB Plot'!$C$18</f>
        <v>11815000</v>
      </c>
      <c r="L420" s="5">
        <f t="shared" si="53"/>
        <v>21461338.257401563</v>
      </c>
    </row>
    <row r="421" spans="1:12" x14ac:dyDescent="0.3">
      <c r="A421">
        <f>'INB Plot'!$C$28 + (ROW() - 52)*'INB Plot'!$C$29</f>
        <v>3815</v>
      </c>
      <c r="B421">
        <f t="shared" si="45"/>
        <v>6.7922282038295056E-8</v>
      </c>
      <c r="C421">
        <f t="shared" si="46"/>
        <v>4.1928721174004196E-9</v>
      </c>
      <c r="D421" s="5">
        <f t="shared" si="47"/>
        <v>12118715.572873713</v>
      </c>
      <c r="E421" s="5">
        <f t="shared" si="48"/>
        <v>748093.6019723271</v>
      </c>
      <c r="F421" s="15">
        <f t="shared" si="49"/>
        <v>46.839903567933845</v>
      </c>
      <c r="G421">
        <f t="shared" si="50"/>
        <v>198.67933212795458</v>
      </c>
      <c r="H421">
        <f t="shared" si="51"/>
        <v>-222.0742446899805</v>
      </c>
      <c r="I421" s="15">
        <f t="shared" si="52"/>
        <v>23.444991005907923</v>
      </c>
      <c r="J421" s="5">
        <f xml:space="preserve"> 'INB Plot'!$C$16*($H$2 - I421)</f>
        <v>33284979.065704573</v>
      </c>
      <c r="K421" s="5">
        <f xml:space="preserve"> 'INB Plot'!$C$17 + A421*'INB Plot'!$C$18</f>
        <v>11845000</v>
      </c>
      <c r="L421" s="5">
        <f t="shared" si="53"/>
        <v>21439979.065704573</v>
      </c>
    </row>
    <row r="422" spans="1:12" x14ac:dyDescent="0.3">
      <c r="A422">
        <f>'INB Plot'!$C$28 + (ROW() - 52)*'INB Plot'!$C$29</f>
        <v>3825</v>
      </c>
      <c r="B422">
        <f t="shared" si="45"/>
        <v>6.7911361091581392E-8</v>
      </c>
      <c r="C422">
        <f t="shared" si="46"/>
        <v>4.181913225300575E-9</v>
      </c>
      <c r="D422" s="5">
        <f t="shared" si="47"/>
        <v>12116767.054021906</v>
      </c>
      <c r="E422" s="5">
        <f t="shared" si="48"/>
        <v>746138.31289242033</v>
      </c>
      <c r="F422" s="15">
        <f t="shared" si="49"/>
        <v>46.724991031051218</v>
      </c>
      <c r="G422">
        <f t="shared" si="50"/>
        <v>198.7938487397729</v>
      </c>
      <c r="H422">
        <f t="shared" si="51"/>
        <v>-222.13117260799402</v>
      </c>
      <c r="I422" s="15">
        <f t="shared" si="52"/>
        <v>23.387667162830098</v>
      </c>
      <c r="J422" s="5">
        <f xml:space="preserve"> 'INB Plot'!$C$16*($H$2 - I422)</f>
        <v>33293577.642166246</v>
      </c>
      <c r="K422" s="5">
        <f xml:space="preserve"> 'INB Plot'!$C$17 + A422*'INB Plot'!$C$18</f>
        <v>11875000</v>
      </c>
      <c r="L422" s="5">
        <f t="shared" si="53"/>
        <v>21418577.642166246</v>
      </c>
    </row>
    <row r="423" spans="1:12" x14ac:dyDescent="0.3">
      <c r="A423">
        <f>'INB Plot'!$C$28 + (ROW() - 52)*'INB Plot'!$C$29</f>
        <v>3835</v>
      </c>
      <c r="B423">
        <f t="shared" si="45"/>
        <v>6.7900497098957492E-8</v>
      </c>
      <c r="C423">
        <f t="shared" si="46"/>
        <v>4.1710114702815431E-9</v>
      </c>
      <c r="D423" s="5">
        <f t="shared" si="47"/>
        <v>12114828.69693725</v>
      </c>
      <c r="E423" s="5">
        <f t="shared" si="48"/>
        <v>744193.21822898847</v>
      </c>
      <c r="F423" s="15">
        <f t="shared" si="49"/>
        <v>46.610640934955171</v>
      </c>
      <c r="G423">
        <f t="shared" si="50"/>
        <v>198.90780468274534</v>
      </c>
      <c r="H423">
        <f t="shared" si="51"/>
        <v>-222.18782281023317</v>
      </c>
      <c r="I423" s="15">
        <f t="shared" si="52"/>
        <v>23.330622807467336</v>
      </c>
      <c r="J423" s="5">
        <f xml:space="preserve"> 'INB Plot'!$C$16*($H$2 - I423)</f>
        <v>33302134.295470662</v>
      </c>
      <c r="K423" s="5">
        <f xml:space="preserve"> 'INB Plot'!$C$17 + A423*'INB Plot'!$C$18</f>
        <v>11905000</v>
      </c>
      <c r="L423" s="5">
        <f t="shared" si="53"/>
        <v>21397134.295470662</v>
      </c>
    </row>
    <row r="424" spans="1:12" x14ac:dyDescent="0.3">
      <c r="A424">
        <f>'INB Plot'!$C$28 + (ROW() - 52)*'INB Plot'!$C$29</f>
        <v>3845</v>
      </c>
      <c r="B424">
        <f t="shared" si="45"/>
        <v>6.7889689616048166E-8</v>
      </c>
      <c r="C424">
        <f t="shared" si="46"/>
        <v>4.1601664066562659E-9</v>
      </c>
      <c r="D424" s="5">
        <f t="shared" si="47"/>
        <v>12112900.422334183</v>
      </c>
      <c r="E424" s="5">
        <f t="shared" si="48"/>
        <v>742258.23846240249</v>
      </c>
      <c r="F424" s="15">
        <f t="shared" si="49"/>
        <v>46.49684916049587</v>
      </c>
      <c r="G424">
        <f t="shared" si="50"/>
        <v>199.02120406433551</v>
      </c>
      <c r="H424">
        <f t="shared" si="51"/>
        <v>-222.24419732290977</v>
      </c>
      <c r="I424" s="15">
        <f t="shared" si="52"/>
        <v>23.273855901921593</v>
      </c>
      <c r="J424" s="5">
        <f xml:space="preserve"> 'INB Plot'!$C$16*($H$2 - I424)</f>
        <v>33310649.331302524</v>
      </c>
      <c r="K424" s="5">
        <f xml:space="preserve"> 'INB Plot'!$C$17 + A424*'INB Plot'!$C$18</f>
        <v>11935000</v>
      </c>
      <c r="L424" s="5">
        <f t="shared" si="53"/>
        <v>21375649.331302524</v>
      </c>
    </row>
    <row r="425" spans="1:12" x14ac:dyDescent="0.3">
      <c r="A425">
        <f>'INB Plot'!$C$28 + (ROW() - 52)*'INB Plot'!$C$29</f>
        <v>3855</v>
      </c>
      <c r="B425">
        <f t="shared" si="45"/>
        <v>6.7878938203089075E-8</v>
      </c>
      <c r="C425">
        <f t="shared" si="46"/>
        <v>4.1493775933609955E-9</v>
      </c>
      <c r="D425" s="5">
        <f t="shared" si="47"/>
        <v>12110982.151749808</v>
      </c>
      <c r="E425" s="5">
        <f t="shared" si="48"/>
        <v>740333.29489792523</v>
      </c>
      <c r="F425" s="15">
        <f t="shared" si="49"/>
        <v>46.38361162864804</v>
      </c>
      <c r="G425">
        <f t="shared" si="50"/>
        <v>199.13405095198368</v>
      </c>
      <c r="H425">
        <f t="shared" si="51"/>
        <v>-222.30029815258371</v>
      </c>
      <c r="I425" s="15">
        <f t="shared" si="52"/>
        <v>23.217364428048029</v>
      </c>
      <c r="J425" s="5">
        <f xml:space="preserve"> 'INB Plot'!$C$16*($H$2 - I425)</f>
        <v>33319123.052383557</v>
      </c>
      <c r="K425" s="5">
        <f xml:space="preserve"> 'INB Plot'!$C$17 + A425*'INB Plot'!$C$18</f>
        <v>11965000</v>
      </c>
      <c r="L425" s="5">
        <f t="shared" si="53"/>
        <v>21354123.052383557</v>
      </c>
    </row>
    <row r="426" spans="1:12" x14ac:dyDescent="0.3">
      <c r="A426">
        <f>'INB Plot'!$C$28 + (ROW() - 52)*'INB Plot'!$C$29</f>
        <v>3865</v>
      </c>
      <c r="B426">
        <f t="shared" si="45"/>
        <v>6.7868242424867161E-8</v>
      </c>
      <c r="C426">
        <f t="shared" si="46"/>
        <v>4.1386445938954996E-9</v>
      </c>
      <c r="D426" s="5">
        <f t="shared" si="47"/>
        <v>12109073.807533268</v>
      </c>
      <c r="E426" s="5">
        <f t="shared" si="48"/>
        <v>738418.309655044</v>
      </c>
      <c r="F426" s="15">
        <f t="shared" si="49"/>
        <v>46.270924300023445</v>
      </c>
      <c r="G426">
        <f t="shared" si="50"/>
        <v>199.24634937359235</v>
      </c>
      <c r="H426">
        <f t="shared" si="51"/>
        <v>-222.35612728640132</v>
      </c>
      <c r="I426" s="15">
        <f t="shared" si="52"/>
        <v>23.161146387214472</v>
      </c>
      <c r="J426" s="5">
        <f xml:space="preserve"> 'INB Plot'!$C$16*($H$2 - I426)</f>
        <v>33327555.758508589</v>
      </c>
      <c r="K426" s="5">
        <f xml:space="preserve"> 'INB Plot'!$C$17 + A426*'INB Plot'!$C$18</f>
        <v>11995000</v>
      </c>
      <c r="L426" s="5">
        <f t="shared" si="53"/>
        <v>21332555.758508589</v>
      </c>
    </row>
    <row r="427" spans="1:12" x14ac:dyDescent="0.3">
      <c r="A427">
        <f>'INB Plot'!$C$28 + (ROW() - 52)*'INB Plot'!$C$29</f>
        <v>3875</v>
      </c>
      <c r="B427">
        <f t="shared" si="45"/>
        <v>6.7857601850661868E-8</v>
      </c>
      <c r="C427">
        <f t="shared" si="46"/>
        <v>4.1279669762641897E-9</v>
      </c>
      <c r="D427" s="5">
        <f t="shared" si="47"/>
        <v>12107175.312835265</v>
      </c>
      <c r="E427" s="5">
        <f t="shared" si="48"/>
        <v>736513.20565696596</v>
      </c>
      <c r="F427" s="15">
        <f t="shared" si="49"/>
        <v>46.158783174390685</v>
      </c>
      <c r="G427">
        <f t="shared" si="50"/>
        <v>199.35810331800542</v>
      </c>
      <c r="H427">
        <f t="shared" si="51"/>
        <v>-222.41168669232565</v>
      </c>
      <c r="I427" s="15">
        <f t="shared" si="52"/>
        <v>23.105199800070466</v>
      </c>
      <c r="J427" s="5">
        <f xml:space="preserve"> 'INB Plot'!$C$16*($H$2 - I427)</f>
        <v>33335947.746580191</v>
      </c>
      <c r="K427" s="5">
        <f xml:space="preserve"> 'INB Plot'!$C$17 + A427*'INB Plot'!$C$18</f>
        <v>12025000</v>
      </c>
      <c r="L427" s="5">
        <f t="shared" si="53"/>
        <v>21310947.746580191</v>
      </c>
    </row>
    <row r="428" spans="1:12" x14ac:dyDescent="0.3">
      <c r="A428">
        <f>'INB Plot'!$C$28 + (ROW() - 52)*'INB Plot'!$C$29</f>
        <v>3885</v>
      </c>
      <c r="B428">
        <f t="shared" si="45"/>
        <v>6.7847016054187375E-8</v>
      </c>
      <c r="C428">
        <f t="shared" si="46"/>
        <v>4.1173443129181676E-9</v>
      </c>
      <c r="D428" s="5">
        <f t="shared" si="47"/>
        <v>12105286.591597743</v>
      </c>
      <c r="E428" s="5">
        <f t="shared" si="48"/>
        <v>734617.90662027791</v>
      </c>
      <c r="F428" s="15">
        <f t="shared" si="49"/>
        <v>46.047184290201884</v>
      </c>
      <c r="G428">
        <f t="shared" si="50"/>
        <v>199.46931673548033</v>
      </c>
      <c r="H428">
        <f t="shared" si="51"/>
        <v>-222.46697831937286</v>
      </c>
      <c r="I428" s="15">
        <f t="shared" si="52"/>
        <v>23.049522706309347</v>
      </c>
      <c r="J428" s="5">
        <f xml:space="preserve"> 'INB Plot'!$C$16*($H$2 - I428)</f>
        <v>33344299.310644358</v>
      </c>
      <c r="K428" s="5">
        <f xml:space="preserve"> 'INB Plot'!$C$17 + A428*'INB Plot'!$C$18</f>
        <v>12055000</v>
      </c>
      <c r="L428" s="5">
        <f t="shared" si="53"/>
        <v>21289299.310644358</v>
      </c>
    </row>
    <row r="429" spans="1:12" x14ac:dyDescent="0.3">
      <c r="A429">
        <f>'INB Plot'!$C$28 + (ROW() - 52)*'INB Plot'!$C$29</f>
        <v>3895</v>
      </c>
      <c r="B429">
        <f t="shared" si="45"/>
        <v>6.7836484613535592E-8</v>
      </c>
      <c r="C429">
        <f t="shared" si="46"/>
        <v>4.1067761806981521E-9</v>
      </c>
      <c r="D429" s="5">
        <f t="shared" si="47"/>
        <v>12103407.568543723</v>
      </c>
      <c r="E429" s="5">
        <f t="shared" si="48"/>
        <v>732732.33704476384</v>
      </c>
      <c r="F429" s="15">
        <f t="shared" si="49"/>
        <v>45.936123724126219</v>
      </c>
      <c r="G429">
        <f t="shared" si="50"/>
        <v>199.57999353815455</v>
      </c>
      <c r="H429">
        <f t="shared" si="51"/>
        <v>-222.52200409783364</v>
      </c>
      <c r="I429" s="15">
        <f t="shared" si="52"/>
        <v>22.994113164447128</v>
      </c>
      <c r="J429" s="5">
        <f xml:space="preserve"> 'INB Plot'!$C$16*($H$2 - I429)</f>
        <v>33352610.741923694</v>
      </c>
      <c r="K429" s="5">
        <f xml:space="preserve"> 'INB Plot'!$C$17 + A429*'INB Plot'!$C$18</f>
        <v>12085000</v>
      </c>
      <c r="L429" s="5">
        <f t="shared" si="53"/>
        <v>21267610.741923694</v>
      </c>
    </row>
    <row r="430" spans="1:12" x14ac:dyDescent="0.3">
      <c r="A430">
        <f>'INB Plot'!$C$28 + (ROW() - 52)*'INB Plot'!$C$29</f>
        <v>3905</v>
      </c>
      <c r="B430">
        <f t="shared" si="45"/>
        <v>6.7826007111120175E-8</v>
      </c>
      <c r="C430">
        <f t="shared" si="46"/>
        <v>4.0962621607782899E-9</v>
      </c>
      <c r="D430" s="5">
        <f t="shared" si="47"/>
        <v>12101538.169167316</v>
      </c>
      <c r="E430" s="5">
        <f t="shared" si="48"/>
        <v>730856.42220337945</v>
      </c>
      <c r="F430" s="15">
        <f t="shared" si="49"/>
        <v>45.825597590590185</v>
      </c>
      <c r="G430">
        <f t="shared" si="50"/>
        <v>199.69013760050314</v>
      </c>
      <c r="H430">
        <f t="shared" si="51"/>
        <v>-222.57676593950225</v>
      </c>
      <c r="I430" s="15">
        <f t="shared" si="52"/>
        <v>22.938969251591061</v>
      </c>
      <c r="J430" s="5">
        <f xml:space="preserve"> 'INB Plot'!$C$16*($H$2 - I430)</f>
        <v>33360882.328852102</v>
      </c>
      <c r="K430" s="5">
        <f xml:space="preserve"> 'INB Plot'!$C$17 + A430*'INB Plot'!$C$18</f>
        <v>12115000</v>
      </c>
      <c r="L430" s="5">
        <f t="shared" si="53"/>
        <v>21245882.328852102</v>
      </c>
    </row>
    <row r="431" spans="1:12" x14ac:dyDescent="0.3">
      <c r="A431">
        <f>'INB Plot'!$C$28 + (ROW() - 52)*'INB Plot'!$C$29</f>
        <v>3915</v>
      </c>
      <c r="B431">
        <f t="shared" si="45"/>
        <v>6.7815583133621326E-8</v>
      </c>
      <c r="C431">
        <f t="shared" si="46"/>
        <v>4.0858018386108271E-9</v>
      </c>
      <c r="D431" s="5">
        <f t="shared" si="47"/>
        <v>12099678.319723869</v>
      </c>
      <c r="E431" s="5">
        <f t="shared" si="48"/>
        <v>728990.08813237993</v>
      </c>
      <c r="F431" s="15">
        <f t="shared" si="49"/>
        <v>45.715602041324445</v>
      </c>
      <c r="G431">
        <f t="shared" si="50"/>
        <v>199.79975275979109</v>
      </c>
      <c r="H431">
        <f t="shared" si="51"/>
        <v>-222.63126573789424</v>
      </c>
      <c r="I431" s="15">
        <f t="shared" si="52"/>
        <v>22.884089063221296</v>
      </c>
      <c r="J431" s="5">
        <f xml:space="preserve"> 'INB Plot'!$C$16*($H$2 - I431)</f>
        <v>33369114.357107569</v>
      </c>
      <c r="K431" s="5">
        <f xml:space="preserve"> 'INB Plot'!$C$17 + A431*'INB Plot'!$C$18</f>
        <v>12145000</v>
      </c>
      <c r="L431" s="5">
        <f t="shared" si="53"/>
        <v>21224114.357107569</v>
      </c>
    </row>
    <row r="432" spans="1:12" x14ac:dyDescent="0.3">
      <c r="A432">
        <f>'INB Plot'!$C$28 + (ROW() - 52)*'INB Plot'!$C$29</f>
        <v>3925</v>
      </c>
      <c r="B432">
        <f t="shared" si="45"/>
        <v>6.7805212271931383E-8</v>
      </c>
      <c r="C432">
        <f t="shared" si="46"/>
        <v>4.0753948038716249E-9</v>
      </c>
      <c r="D432" s="5">
        <f t="shared" si="47"/>
        <v>12097827.94722026</v>
      </c>
      <c r="E432" s="5">
        <f t="shared" si="48"/>
        <v>727133.26162159955</v>
      </c>
      <c r="F432" s="15">
        <f t="shared" si="49"/>
        <v>45.606133264917297</v>
      </c>
      <c r="G432">
        <f t="shared" si="50"/>
        <v>199.9088428165195</v>
      </c>
      <c r="H432">
        <f t="shared" si="51"/>
        <v>-222.68550536846578</v>
      </c>
      <c r="I432" s="15">
        <f t="shared" si="52"/>
        <v>22.829470712971016</v>
      </c>
      <c r="J432" s="5">
        <f xml:space="preserve"> 'INB Plot'!$C$16*($H$2 - I432)</f>
        <v>33377307.10964511</v>
      </c>
      <c r="K432" s="5">
        <f xml:space="preserve"> 'INB Plot'!$C$17 + A432*'INB Plot'!$C$18</f>
        <v>12175000</v>
      </c>
      <c r="L432" s="5">
        <f t="shared" si="53"/>
        <v>21202307.10964511</v>
      </c>
    </row>
    <row r="433" spans="1:12" x14ac:dyDescent="0.3">
      <c r="A433">
        <f>'INB Plot'!$C$28 + (ROW() - 52)*'INB Plot'!$C$29</f>
        <v>3935</v>
      </c>
      <c r="B433">
        <f t="shared" si="45"/>
        <v>6.7794894121101364E-8</v>
      </c>
      <c r="C433">
        <f t="shared" si="46"/>
        <v>4.0650406504065039E-9</v>
      </c>
      <c r="D433" s="5">
        <f t="shared" si="47"/>
        <v>12095986.97940536</v>
      </c>
      <c r="E433" s="5">
        <f t="shared" si="48"/>
        <v>725285.87020487804</v>
      </c>
      <c r="F433" s="15">
        <f t="shared" si="49"/>
        <v>45.497187486374479</v>
      </c>
      <c r="G433">
        <f t="shared" si="50"/>
        <v>200.01741153486455</v>
      </c>
      <c r="H433">
        <f t="shared" si="51"/>
        <v>-222.73948668882861</v>
      </c>
      <c r="I433" s="15">
        <f t="shared" si="52"/>
        <v>22.77511233241043</v>
      </c>
      <c r="J433" s="5">
        <f xml:space="preserve"> 'INB Plot'!$C$16*($H$2 - I433)</f>
        <v>33385460.866729196</v>
      </c>
      <c r="K433" s="5">
        <f xml:space="preserve"> 'INB Plot'!$C$17 + A433*'INB Plot'!$C$18</f>
        <v>12205000</v>
      </c>
      <c r="L433" s="5">
        <f t="shared" si="53"/>
        <v>21180460.866729196</v>
      </c>
    </row>
    <row r="434" spans="1:12" x14ac:dyDescent="0.3">
      <c r="A434">
        <f>'INB Plot'!$C$28 + (ROW() - 52)*'INB Plot'!$C$29</f>
        <v>3945</v>
      </c>
      <c r="B434">
        <f t="shared" si="45"/>
        <v>6.7784628280288227E-8</v>
      </c>
      <c r="C434">
        <f t="shared" si="46"/>
        <v>4.0547389761784086E-9</v>
      </c>
      <c r="D434" s="5">
        <f t="shared" si="47"/>
        <v>12094155.344760627</v>
      </c>
      <c r="E434" s="5">
        <f t="shared" si="48"/>
        <v>723447.84215063357</v>
      </c>
      <c r="F434" s="15">
        <f t="shared" si="49"/>
        <v>45.388760966685162</v>
      </c>
      <c r="G434">
        <f t="shared" si="50"/>
        <v>200.12546264311027</v>
      </c>
      <c r="H434">
        <f t="shared" si="51"/>
        <v>-222.79321153896052</v>
      </c>
      <c r="I434" s="15">
        <f t="shared" si="52"/>
        <v>22.721012070834917</v>
      </c>
      <c r="J434" s="5">
        <f xml:space="preserve"> 'INB Plot'!$C$16*($H$2 - I434)</f>
        <v>33393575.905965526</v>
      </c>
      <c r="K434" s="5">
        <f xml:space="preserve"> 'INB Plot'!$C$17 + A434*'INB Plot'!$C$18</f>
        <v>12235000</v>
      </c>
      <c r="L434" s="5">
        <f t="shared" si="53"/>
        <v>21158575.905965526</v>
      </c>
    </row>
    <row r="435" spans="1:12" x14ac:dyDescent="0.3">
      <c r="A435">
        <f>'INB Plot'!$C$28 + (ROW() - 52)*'INB Plot'!$C$29</f>
        <v>3955</v>
      </c>
      <c r="B435">
        <f t="shared" si="45"/>
        <v>6.7774414352702972E-8</v>
      </c>
      <c r="C435">
        <f t="shared" si="46"/>
        <v>4.044489383215369E-9</v>
      </c>
      <c r="D435" s="5">
        <f t="shared" si="47"/>
        <v>12092332.972490834</v>
      </c>
      <c r="E435" s="5">
        <f t="shared" si="48"/>
        <v>721619.10645257833</v>
      </c>
      <c r="F435" s="15">
        <f t="shared" si="49"/>
        <v>45.280850002394295</v>
      </c>
      <c r="G435">
        <f t="shared" si="50"/>
        <v>200.23299983407526</v>
      </c>
      <c r="H435">
        <f t="shared" si="51"/>
        <v>-222.84668174141433</v>
      </c>
      <c r="I435" s="15">
        <f t="shared" si="52"/>
        <v>22.667168095055217</v>
      </c>
      <c r="J435" s="5">
        <f xml:space="preserve"> 'INB Plot'!$C$16*($H$2 - I435)</f>
        <v>33401652.502332479</v>
      </c>
      <c r="K435" s="5">
        <f xml:space="preserve"> 'INB Plot'!$C$17 + A435*'INB Plot'!$C$18</f>
        <v>12265000</v>
      </c>
      <c r="L435" s="5">
        <f t="shared" si="53"/>
        <v>21136652.502332479</v>
      </c>
    </row>
    <row r="436" spans="1:12" x14ac:dyDescent="0.3">
      <c r="A436">
        <f>'INB Plot'!$C$28 + (ROW() - 52)*'INB Plot'!$C$29</f>
        <v>3965</v>
      </c>
      <c r="B436">
        <f t="shared" ref="B436:B499" si="54" xml:space="preserve"> ($B$9+A436)/(POWER($B$9,2)*($B$9 + 1)*A436)</f>
        <v>6.7764251945559497E-8</v>
      </c>
      <c r="C436">
        <f t="shared" ref="C436:C499" si="55" xml:space="preserve"> 1/(POWER($B$9,2)*(A436 + 1))</f>
        <v>4.0342914775592536E-9</v>
      </c>
      <c r="D436" s="5">
        <f t="shared" ref="D436:D499" si="56">B436*$E$8</f>
        <v>12090519.792514959</v>
      </c>
      <c r="E436" s="5">
        <f t="shared" ref="E436:E499" si="57">C436*$E$8</f>
        <v>719799.59282057488</v>
      </c>
      <c r="F436" s="15">
        <f t="shared" ref="F436:F499" si="58" xml:space="preserve"> E436*SQRT($G$2/(2*PI()))*EXP(-POWER($F$2,2)/(2*$G$2))/D436</f>
        <v>45.173450925181044</v>
      </c>
      <c r="G436">
        <f t="shared" ref="G436:G499" si="59" xml:space="preserve"> -$F$2*NORMDIST(-$F$2/SQRT($G$2),0,1,1) + POWER($G$2,3/2)*EXP( -POWER($F$2,2)/(2*$G$2) ) / (D436*SQRT(2*PI()))</f>
        <v>200.34002676553416</v>
      </c>
      <c r="H436">
        <f t="shared" ref="H436:H499" si="60" xml:space="preserve"> $F$2*NORMDIST(-$F$2*SQRT(D436)/$G$2,0,1,1) - $G$2*EXP(-POWER($F$2,2)*D436/(2*POWER($G$2,2)))/(SQRT(2*PI()*D436))</f>
        <v>-222.89989910152445</v>
      </c>
      <c r="I436" s="15">
        <f t="shared" si="52"/>
        <v>22.613578589190752</v>
      </c>
      <c r="J436" s="5">
        <f xml:space="preserve"> 'INB Plot'!$C$16*($H$2 - I436)</f>
        <v>33409690.928212147</v>
      </c>
      <c r="K436" s="5">
        <f xml:space="preserve"> 'INB Plot'!$C$17 + A436*'INB Plot'!$C$18</f>
        <v>12295000</v>
      </c>
      <c r="L436" s="5">
        <f t="shared" si="53"/>
        <v>21114690.928212147</v>
      </c>
    </row>
    <row r="437" spans="1:12" x14ac:dyDescent="0.3">
      <c r="A437">
        <f>'INB Plot'!$C$28 + (ROW() - 52)*'INB Plot'!$C$29</f>
        <v>3975</v>
      </c>
      <c r="B437">
        <f t="shared" si="54"/>
        <v>6.7754140670024307E-8</v>
      </c>
      <c r="C437">
        <f t="shared" si="55"/>
        <v>4.0241448692152915E-9</v>
      </c>
      <c r="D437" s="5">
        <f t="shared" si="56"/>
        <v>12088715.735457206</v>
      </c>
      <c r="E437" s="5">
        <f t="shared" si="57"/>
        <v>717989.23167162971</v>
      </c>
      <c r="F437" s="15">
        <f t="shared" si="58"/>
        <v>45.066560101442981</v>
      </c>
      <c r="G437">
        <f t="shared" si="59"/>
        <v>200.44654706063091</v>
      </c>
      <c r="H437">
        <f t="shared" si="60"/>
        <v>-222.95286540760776</v>
      </c>
      <c r="I437" s="15">
        <f t="shared" ref="I437:I500" si="61">F437+G437+H437</f>
        <v>22.560241754466119</v>
      </c>
      <c r="J437" s="5">
        <f xml:space="preserve"> 'INB Plot'!$C$16*($H$2 - I437)</f>
        <v>33417691.453420844</v>
      </c>
      <c r="K437" s="5">
        <f xml:space="preserve"> 'INB Plot'!$C$17 + A437*'INB Plot'!$C$18</f>
        <v>12325000</v>
      </c>
      <c r="L437" s="5">
        <f t="shared" ref="L437:L500" si="62" xml:space="preserve"> J437 - K437</f>
        <v>21092691.453420844</v>
      </c>
    </row>
    <row r="438" spans="1:12" x14ac:dyDescent="0.3">
      <c r="A438">
        <f>'INB Plot'!$C$28 + (ROW() - 52)*'INB Plot'!$C$29</f>
        <v>3985</v>
      </c>
      <c r="B438">
        <f t="shared" si="54"/>
        <v>6.7744080141166829E-8</v>
      </c>
      <c r="C438">
        <f t="shared" si="55"/>
        <v>4.0140491721023581E-9</v>
      </c>
      <c r="D438" s="5">
        <f t="shared" si="56"/>
        <v>12086920.732638134</v>
      </c>
      <c r="E438" s="5">
        <f t="shared" si="57"/>
        <v>716187.95412102353</v>
      </c>
      <c r="F438" s="15">
        <f t="shared" si="58"/>
        <v>44.960173931886494</v>
      </c>
      <c r="G438">
        <f t="shared" si="59"/>
        <v>200.55256430828922</v>
      </c>
      <c r="H438">
        <f t="shared" si="60"/>
        <v>-223.00558243116603</v>
      </c>
      <c r="I438" s="15">
        <f t="shared" si="61"/>
        <v>22.507155809009674</v>
      </c>
      <c r="J438" s="5">
        <f xml:space="preserve"> 'INB Plot'!$C$16*($H$2 - I438)</f>
        <v>33425654.345239311</v>
      </c>
      <c r="K438" s="5">
        <f xml:space="preserve"> 'INB Plot'!$C$17 + A438*'INB Plot'!$C$18</f>
        <v>12355000</v>
      </c>
      <c r="L438" s="5">
        <f t="shared" si="62"/>
        <v>21070654.345239311</v>
      </c>
    </row>
    <row r="439" spans="1:12" x14ac:dyDescent="0.3">
      <c r="A439">
        <f>'INB Plot'!$C$28 + (ROW() - 52)*'INB Plot'!$C$29</f>
        <v>3995</v>
      </c>
      <c r="B439">
        <f t="shared" si="54"/>
        <v>6.773406997791063E-8</v>
      </c>
      <c r="C439">
        <f t="shared" si="55"/>
        <v>4.0040040040040036E-9</v>
      </c>
      <c r="D439" s="5">
        <f t="shared" si="56"/>
        <v>12085134.716065966</v>
      </c>
      <c r="E439" s="5">
        <f t="shared" si="57"/>
        <v>714395.69197357353</v>
      </c>
      <c r="F439" s="15">
        <f t="shared" si="58"/>
        <v>44.854288851122689</v>
      </c>
      <c r="G439">
        <f t="shared" si="59"/>
        <v>200.65808206361476</v>
      </c>
      <c r="H439">
        <f t="shared" si="60"/>
        <v>-223.05805192708084</v>
      </c>
      <c r="I439" s="15">
        <f t="shared" si="61"/>
        <v>22.45431898765662</v>
      </c>
      <c r="J439" s="5">
        <f xml:space="preserve"> 'INB Plot'!$C$16*($H$2 - I439)</f>
        <v>33433579.868442267</v>
      </c>
      <c r="K439" s="5">
        <f xml:space="preserve"> 'INB Plot'!$C$17 + A439*'INB Plot'!$C$18</f>
        <v>12385000</v>
      </c>
      <c r="L439" s="5">
        <f t="shared" si="62"/>
        <v>21048579.868442267</v>
      </c>
    </row>
    <row r="440" spans="1:12" x14ac:dyDescent="0.3">
      <c r="A440">
        <f>'INB Plot'!$C$28 + (ROW() - 52)*'INB Plot'!$C$29</f>
        <v>4005</v>
      </c>
      <c r="B440">
        <f t="shared" si="54"/>
        <v>6.7724109802985318E-8</v>
      </c>
      <c r="C440">
        <f t="shared" si="55"/>
        <v>3.9940089865202197E-9</v>
      </c>
      <c r="D440" s="5">
        <f t="shared" si="56"/>
        <v>12083357.618427994</v>
      </c>
      <c r="E440" s="5">
        <f t="shared" si="57"/>
        <v>712612.37771502743</v>
      </c>
      <c r="F440" s="15">
        <f t="shared" si="58"/>
        <v>44.748901327269166</v>
      </c>
      <c r="G440">
        <f t="shared" si="59"/>
        <v>200.7631038482923</v>
      </c>
      <c r="H440">
        <f t="shared" si="60"/>
        <v>-223.11027563380878</v>
      </c>
      <c r="I440" s="15">
        <f t="shared" si="61"/>
        <v>22.401729541752673</v>
      </c>
      <c r="J440" s="5">
        <f xml:space="preserve"> 'INB Plot'!$C$16*($H$2 - I440)</f>
        <v>33441468.285327859</v>
      </c>
      <c r="K440" s="5">
        <f xml:space="preserve"> 'INB Plot'!$C$17 + A440*'INB Plot'!$C$18</f>
        <v>12415000</v>
      </c>
      <c r="L440" s="5">
        <f t="shared" si="62"/>
        <v>21026468.285327859</v>
      </c>
    </row>
    <row r="441" spans="1:12" x14ac:dyDescent="0.3">
      <c r="A441">
        <f>'INB Plot'!$C$28 + (ROW() - 52)*'INB Plot'!$C$29</f>
        <v>4015</v>
      </c>
      <c r="B441">
        <f t="shared" si="54"/>
        <v>6.7714199242879048E-8</v>
      </c>
      <c r="C441">
        <f t="shared" si="55"/>
        <v>3.9840637450199202E-9</v>
      </c>
      <c r="D441" s="5">
        <f t="shared" si="56"/>
        <v>12081589.373082114</v>
      </c>
      <c r="E441" s="5">
        <f t="shared" si="57"/>
        <v>710837.94450358569</v>
      </c>
      <c r="F441" s="15">
        <f t="shared" si="58"/>
        <v>44.644007861557405</v>
      </c>
      <c r="G441">
        <f t="shared" si="59"/>
        <v>200.86763315097835</v>
      </c>
      <c r="H441">
        <f t="shared" si="60"/>
        <v>-223.16225527357375</v>
      </c>
      <c r="I441" s="15">
        <f t="shared" si="61"/>
        <v>22.349385738962013</v>
      </c>
      <c r="J441" s="5">
        <f xml:space="preserve"> 'INB Plot'!$C$16*($H$2 - I441)</f>
        <v>33449319.855746459</v>
      </c>
      <c r="K441" s="5">
        <f xml:space="preserve"> 'INB Plot'!$C$17 + A441*'INB Plot'!$C$18</f>
        <v>12445000</v>
      </c>
      <c r="L441" s="5">
        <f t="shared" si="62"/>
        <v>21004319.855746459</v>
      </c>
    </row>
    <row r="442" spans="1:12" x14ac:dyDescent="0.3">
      <c r="A442">
        <f>'INB Plot'!$C$28 + (ROW() - 52)*'INB Plot'!$C$29</f>
        <v>4025</v>
      </c>
      <c r="B442">
        <f t="shared" si="54"/>
        <v>6.7704337927791941E-8</v>
      </c>
      <c r="C442">
        <f t="shared" si="55"/>
        <v>3.974167908594138E-9</v>
      </c>
      <c r="D442" s="5">
        <f t="shared" si="56"/>
        <v>12079829.914048512</v>
      </c>
      <c r="E442" s="5">
        <f t="shared" si="57"/>
        <v>709072.32616154989</v>
      </c>
      <c r="F442" s="15">
        <f t="shared" si="58"/>
        <v>44.539604987945459</v>
      </c>
      <c r="G442">
        <f t="shared" si="59"/>
        <v>200.97167342768716</v>
      </c>
      <c r="H442">
        <f t="shared" si="60"/>
        <v>-223.21399255255369</v>
      </c>
      <c r="I442" s="15">
        <f t="shared" si="61"/>
        <v>22.29728586307894</v>
      </c>
      <c r="J442" s="5">
        <f xml:space="preserve"> 'INB Plot'!$C$16*($H$2 - I442)</f>
        <v>33457134.837128919</v>
      </c>
      <c r="K442" s="5">
        <f xml:space="preserve"> 'INB Plot'!$C$17 + A442*'INB Plot'!$C$18</f>
        <v>12475000</v>
      </c>
      <c r="L442" s="5">
        <f t="shared" si="62"/>
        <v>20982134.837128919</v>
      </c>
    </row>
    <row r="443" spans="1:12" x14ac:dyDescent="0.3">
      <c r="A443">
        <f>'INB Plot'!$C$28 + (ROW() - 52)*'INB Plot'!$C$29</f>
        <v>4035</v>
      </c>
      <c r="B443">
        <f t="shared" si="54"/>
        <v>6.7694525491590019E-8</v>
      </c>
      <c r="C443">
        <f t="shared" si="55"/>
        <v>3.9643211100099109E-9</v>
      </c>
      <c r="D443" s="5">
        <f t="shared" si="56"/>
        <v>12078079.176001444</v>
      </c>
      <c r="E443" s="5">
        <f t="shared" si="57"/>
        <v>707315.4571670962</v>
      </c>
      <c r="F443" s="15">
        <f t="shared" si="58"/>
        <v>44.43568927273634</v>
      </c>
      <c r="G443">
        <f t="shared" si="59"/>
        <v>201.07522810217097</v>
      </c>
      <c r="H443">
        <f t="shared" si="60"/>
        <v>-223.26548916107049</v>
      </c>
      <c r="I443" s="15">
        <f t="shared" si="61"/>
        <v>22.245428213836817</v>
      </c>
      <c r="J443" s="5">
        <f xml:space="preserve"> 'INB Plot'!$C$16*($H$2 - I443)</f>
        <v>33464913.484515239</v>
      </c>
      <c r="K443" s="5">
        <f xml:space="preserve"> 'INB Plot'!$C$17 + A443*'INB Plot'!$C$18</f>
        <v>12505000</v>
      </c>
      <c r="L443" s="5">
        <f t="shared" si="62"/>
        <v>20959913.484515239</v>
      </c>
    </row>
    <row r="444" spans="1:12" x14ac:dyDescent="0.3">
      <c r="A444">
        <f>'INB Plot'!$C$28 + (ROW() - 52)*'INB Plot'!$C$29</f>
        <v>4045</v>
      </c>
      <c r="B444">
        <f t="shared" si="54"/>
        <v>6.7684761571759938E-8</v>
      </c>
      <c r="C444">
        <f t="shared" si="55"/>
        <v>3.9545229856648539E-9</v>
      </c>
      <c r="D444" s="5">
        <f t="shared" si="56"/>
        <v>12076337.094261164</v>
      </c>
      <c r="E444" s="5">
        <f t="shared" si="57"/>
        <v>705567.27264616906</v>
      </c>
      <c r="F444" s="15">
        <f t="shared" si="58"/>
        <v>44.332257314201499</v>
      </c>
      <c r="G444">
        <f t="shared" si="59"/>
        <v>201.178300566296</v>
      </c>
      <c r="H444">
        <f t="shared" si="60"/>
        <v>-223.3167467737693</v>
      </c>
      <c r="I444" s="15">
        <f t="shared" si="61"/>
        <v>22.193811106728219</v>
      </c>
      <c r="J444" s="5">
        <f xml:space="preserve"> 'INB Plot'!$C$16*($H$2 - I444)</f>
        <v>33472656.05058153</v>
      </c>
      <c r="K444" s="5">
        <f xml:space="preserve"> 'INB Plot'!$C$17 + A444*'INB Plot'!$C$18</f>
        <v>12535000</v>
      </c>
      <c r="L444" s="5">
        <f t="shared" si="62"/>
        <v>20937656.05058153</v>
      </c>
    </row>
    <row r="445" spans="1:12" x14ac:dyDescent="0.3">
      <c r="A445">
        <f>'INB Plot'!$C$28 + (ROW() - 52)*'INB Plot'!$C$29</f>
        <v>4055</v>
      </c>
      <c r="B445">
        <f t="shared" si="54"/>
        <v>6.7675045809364274E-8</v>
      </c>
      <c r="C445">
        <f t="shared" si="55"/>
        <v>3.9447731755424063E-9</v>
      </c>
      <c r="D445" s="5">
        <f t="shared" si="56"/>
        <v>12074603.60478594</v>
      </c>
      <c r="E445" s="5">
        <f t="shared" si="57"/>
        <v>703827.70836449706</v>
      </c>
      <c r="F445" s="15">
        <f t="shared" si="58"/>
        <v>44.229305742209753</v>
      </c>
      <c r="G445">
        <f t="shared" si="59"/>
        <v>201.28089418041361</v>
      </c>
      <c r="H445">
        <f t="shared" si="60"/>
        <v>-223.36776704980394</v>
      </c>
      <c r="I445" s="15">
        <f t="shared" si="61"/>
        <v>22.142432872819427</v>
      </c>
      <c r="J445" s="5">
        <f xml:space="preserve"> 'INB Plot'!$C$16*($H$2 - I445)</f>
        <v>33480362.785667848</v>
      </c>
      <c r="K445" s="5">
        <f xml:space="preserve"> 'INB Plot'!$C$17 + A445*'INB Plot'!$C$18</f>
        <v>12565000</v>
      </c>
      <c r="L445" s="5">
        <f t="shared" si="62"/>
        <v>20915362.785667848</v>
      </c>
    </row>
    <row r="446" spans="1:12" x14ac:dyDescent="0.3">
      <c r="A446">
        <f>'INB Plot'!$C$28 + (ROW() - 52)*'INB Plot'!$C$29</f>
        <v>4065</v>
      </c>
      <c r="B446">
        <f t="shared" si="54"/>
        <v>6.7665377848997609E-8</v>
      </c>
      <c r="C446">
        <f t="shared" si="55"/>
        <v>3.9350713231677322E-9</v>
      </c>
      <c r="D446" s="5">
        <f t="shared" si="56"/>
        <v>12072878.644164219</v>
      </c>
      <c r="E446" s="5">
        <f t="shared" si="57"/>
        <v>702096.70071972453</v>
      </c>
      <c r="F446" s="15">
        <f t="shared" si="58"/>
        <v>44.126831217861223</v>
      </c>
      <c r="G446">
        <f t="shared" si="59"/>
        <v>201.38301227372426</v>
      </c>
      <c r="H446">
        <f t="shared" si="60"/>
        <v>-223.41855163301278</v>
      </c>
      <c r="I446" s="15">
        <f t="shared" si="61"/>
        <v>22.091291858572703</v>
      </c>
      <c r="J446" s="5">
        <f xml:space="preserve"> 'INB Plot'!$C$16*($H$2 - I446)</f>
        <v>33488033.937804855</v>
      </c>
      <c r="K446" s="5">
        <f xml:space="preserve"> 'INB Plot'!$C$17 + A446*'INB Plot'!$C$18</f>
        <v>12595000</v>
      </c>
      <c r="L446" s="5">
        <f t="shared" si="62"/>
        <v>20893033.937804855</v>
      </c>
    </row>
    <row r="447" spans="1:12" x14ac:dyDescent="0.3">
      <c r="A447">
        <f>'INB Plot'!$C$28 + (ROW() - 52)*'INB Plot'!$C$29</f>
        <v>4075</v>
      </c>
      <c r="B447">
        <f t="shared" si="54"/>
        <v>6.7655757338743192E-8</v>
      </c>
      <c r="C447">
        <f t="shared" si="55"/>
        <v>3.9254170755642784E-9</v>
      </c>
      <c r="D447" s="5">
        <f t="shared" si="56"/>
        <v>12071162.149606904</v>
      </c>
      <c r="E447" s="5">
        <f t="shared" si="57"/>
        <v>700374.1867336604</v>
      </c>
      <c r="F447" s="15">
        <f t="shared" si="58"/>
        <v>44.024830433126361</v>
      </c>
      <c r="G447">
        <f t="shared" si="59"/>
        <v>201.48465814463793</v>
      </c>
      <c r="H447">
        <f t="shared" si="60"/>
        <v>-223.46910215209539</v>
      </c>
      <c r="I447" s="15">
        <f t="shared" si="61"/>
        <v>22.040386425668913</v>
      </c>
      <c r="J447" s="5">
        <f xml:space="preserve"> 'INB Plot'!$C$16*($H$2 - I447)</f>
        <v>33495669.752740424</v>
      </c>
      <c r="K447" s="5">
        <f xml:space="preserve"> 'INB Plot'!$C$17 + A447*'INB Plot'!$C$18</f>
        <v>12625000</v>
      </c>
      <c r="L447" s="5">
        <f t="shared" si="62"/>
        <v>20870669.752740424</v>
      </c>
    </row>
    <row r="448" spans="1:12" x14ac:dyDescent="0.3">
      <c r="A448">
        <f>'INB Plot'!$C$28 + (ROW() - 52)*'INB Plot'!$C$29</f>
        <v>4085</v>
      </c>
      <c r="B448">
        <f t="shared" si="54"/>
        <v>6.7646183930130146E-8</v>
      </c>
      <c r="C448">
        <f t="shared" si="55"/>
        <v>3.9158100832109641E-9</v>
      </c>
      <c r="D448" s="5">
        <f t="shared" si="56"/>
        <v>12069454.058939705</v>
      </c>
      <c r="E448" s="5">
        <f t="shared" si="57"/>
        <v>698660.1040446402</v>
      </c>
      <c r="F448" s="15">
        <f t="shared" si="58"/>
        <v>43.923300110490118</v>
      </c>
      <c r="G448">
        <f t="shared" si="59"/>
        <v>201.58583506113018</v>
      </c>
      <c r="H448">
        <f t="shared" si="60"/>
        <v>-223.51942022078777</v>
      </c>
      <c r="I448" s="15">
        <f t="shared" si="61"/>
        <v>21.989714950832536</v>
      </c>
      <c r="J448" s="5">
        <f xml:space="preserve"> 'INB Plot'!$C$16*($H$2 - I448)</f>
        <v>33503270.47396588</v>
      </c>
      <c r="K448" s="5">
        <f xml:space="preserve"> 'INB Plot'!$C$17 + A448*'INB Plot'!$C$18</f>
        <v>12655000</v>
      </c>
      <c r="L448" s="5">
        <f t="shared" si="62"/>
        <v>20848270.47396588</v>
      </c>
    </row>
    <row r="449" spans="1:12" x14ac:dyDescent="0.3">
      <c r="A449">
        <f>'INB Plot'!$C$28 + (ROW() - 52)*'INB Plot'!$C$29</f>
        <v>4095</v>
      </c>
      <c r="B449">
        <f t="shared" si="54"/>
        <v>6.7636657278091543E-8</v>
      </c>
      <c r="C449">
        <f t="shared" si="55"/>
        <v>3.9062499999999998E-9</v>
      </c>
      <c r="D449" s="5">
        <f t="shared" si="56"/>
        <v>12067754.310595673</v>
      </c>
      <c r="E449" s="5">
        <f t="shared" si="57"/>
        <v>696954.3909</v>
      </c>
      <c r="F449" s="15">
        <f t="shared" si="58"/>
        <v>43.822237002600744</v>
      </c>
      <c r="G449">
        <f t="shared" si="59"/>
        <v>201.68654626109048</v>
      </c>
      <c r="H449">
        <f t="shared" si="60"/>
        <v>-223.56950743803139</v>
      </c>
      <c r="I449" s="15">
        <f t="shared" si="61"/>
        <v>21.93927582565982</v>
      </c>
      <c r="J449" s="5">
        <f xml:space="preserve"> 'INB Plot'!$C$16*($H$2 - I449)</f>
        <v>33510836.342741787</v>
      </c>
      <c r="K449" s="5">
        <f xml:space="preserve"> 'INB Plot'!$C$17 + A449*'INB Plot'!$C$18</f>
        <v>12685000</v>
      </c>
      <c r="L449" s="5">
        <f t="shared" si="62"/>
        <v>20825836.342741787</v>
      </c>
    </row>
    <row r="450" spans="1:12" x14ac:dyDescent="0.3">
      <c r="A450">
        <f>'INB Plot'!$C$28 + (ROW() - 52)*'INB Plot'!$C$29</f>
        <v>4105</v>
      </c>
      <c r="B450">
        <f t="shared" si="54"/>
        <v>6.762717704092279E-8</v>
      </c>
      <c r="C450">
        <f t="shared" si="55"/>
        <v>3.8967364831953242E-9</v>
      </c>
      <c r="D450" s="5">
        <f t="shared" si="56"/>
        <v>12066062.843607759</v>
      </c>
      <c r="E450" s="5">
        <f t="shared" si="57"/>
        <v>695256.98614866054</v>
      </c>
      <c r="F450" s="15">
        <f t="shared" si="58"/>
        <v>43.721637891923798</v>
      </c>
      <c r="G450">
        <f t="shared" si="59"/>
        <v>201.78679495266988</v>
      </c>
      <c r="H450">
        <f t="shared" si="60"/>
        <v>-223.61936538814456</v>
      </c>
      <c r="I450" s="15">
        <f t="shared" si="61"/>
        <v>21.889067456449112</v>
      </c>
      <c r="J450" s="5">
        <f xml:space="preserve"> 'INB Plot'!$C$16*($H$2 - I450)</f>
        <v>33518367.598123394</v>
      </c>
      <c r="K450" s="5">
        <f xml:space="preserve"> 'INB Plot'!$C$17 + A450*'INB Plot'!$C$18</f>
        <v>12715000</v>
      </c>
      <c r="L450" s="5">
        <f t="shared" si="62"/>
        <v>20803367.598123394</v>
      </c>
    </row>
    <row r="451" spans="1:12" x14ac:dyDescent="0.3">
      <c r="A451">
        <f>'INB Plot'!$C$28 + (ROW() - 52)*'INB Plot'!$C$29</f>
        <v>4115</v>
      </c>
      <c r="B451">
        <f t="shared" si="54"/>
        <v>6.7617742880240881E-8</v>
      </c>
      <c r="C451">
        <f t="shared" si="55"/>
        <v>3.8872691933916426E-9</v>
      </c>
      <c r="D451" s="5">
        <f t="shared" si="56"/>
        <v>12064379.597601561</v>
      </c>
      <c r="E451" s="5">
        <f t="shared" si="57"/>
        <v>693567.82923381927</v>
      </c>
      <c r="F451" s="15">
        <f t="shared" si="58"/>
        <v>43.621499590400539</v>
      </c>
      <c r="G451">
        <f t="shared" si="59"/>
        <v>201.88658431462011</v>
      </c>
      <c r="H451">
        <f t="shared" si="60"/>
        <v>-223.66899564098799</v>
      </c>
      <c r="I451" s="15">
        <f t="shared" si="61"/>
        <v>21.839088264032654</v>
      </c>
      <c r="J451" s="5">
        <f xml:space="preserve"> 'INB Plot'!$C$16*($H$2 - I451)</f>
        <v>33525864.476985864</v>
      </c>
      <c r="K451" s="5">
        <f xml:space="preserve"> 'INB Plot'!$C$17 + A451*'INB Plot'!$C$18</f>
        <v>12745000</v>
      </c>
      <c r="L451" s="5">
        <f t="shared" si="62"/>
        <v>20780864.476985864</v>
      </c>
    </row>
    <row r="452" spans="1:12" x14ac:dyDescent="0.3">
      <c r="A452">
        <f>'INB Plot'!$C$28 + (ROW() - 52)*'INB Plot'!$C$29</f>
        <v>4125</v>
      </c>
      <c r="B452">
        <f t="shared" si="54"/>
        <v>6.7608354460944099E-8</v>
      </c>
      <c r="C452">
        <f t="shared" si="55"/>
        <v>3.8778477944740666E-9</v>
      </c>
      <c r="D452" s="5">
        <f t="shared" si="56"/>
        <v>12062704.512788119</v>
      </c>
      <c r="E452" s="5">
        <f t="shared" si="57"/>
        <v>691886.8601857489</v>
      </c>
      <c r="F452" s="15">
        <f t="shared" si="58"/>
        <v>43.52181893911127</v>
      </c>
      <c r="G452">
        <f t="shared" si="59"/>
        <v>201.98591749663012</v>
      </c>
      <c r="H452">
        <f t="shared" si="60"/>
        <v>-223.71839975212896</v>
      </c>
      <c r="I452" s="15">
        <f t="shared" si="61"/>
        <v>21.789336683612419</v>
      </c>
      <c r="J452" s="5">
        <f xml:space="preserve"> 'INB Plot'!$C$16*($H$2 - I452)</f>
        <v>33533327.2140489</v>
      </c>
      <c r="K452" s="5">
        <f xml:space="preserve"> 'INB Plot'!$C$17 + A452*'INB Plot'!$C$18</f>
        <v>12775000</v>
      </c>
      <c r="L452" s="5">
        <f t="shared" si="62"/>
        <v>20758327.2140489</v>
      </c>
    </row>
    <row r="453" spans="1:12" x14ac:dyDescent="0.3">
      <c r="A453">
        <f>'INB Plot'!$C$28 + (ROW() - 52)*'INB Plot'!$C$29</f>
        <v>4135</v>
      </c>
      <c r="B453">
        <f t="shared" si="54"/>
        <v>6.7599011451172333E-8</v>
      </c>
      <c r="C453">
        <f t="shared" si="55"/>
        <v>3.8684719535783364E-9</v>
      </c>
      <c r="D453" s="5">
        <f t="shared" si="56"/>
        <v>12061037.529956847</v>
      </c>
      <c r="E453" s="5">
        <f t="shared" si="57"/>
        <v>690214.01961470011</v>
      </c>
      <c r="F453" s="15">
        <f t="shared" si="58"/>
        <v>43.422592807943147</v>
      </c>
      <c r="G453">
        <f t="shared" si="59"/>
        <v>202.08479761965702</v>
      </c>
      <c r="H453">
        <f t="shared" si="60"/>
        <v>-223.76757926300394</v>
      </c>
      <c r="I453" s="15">
        <f t="shared" si="61"/>
        <v>21.739811164596233</v>
      </c>
      <c r="J453" s="5">
        <f xml:space="preserve"> 'INB Plot'!$C$16*($H$2 - I453)</f>
        <v>33540756.041901328</v>
      </c>
      <c r="K453" s="5">
        <f xml:space="preserve"> 'INB Plot'!$C$17 + A453*'INB Plot'!$C$18</f>
        <v>12805000</v>
      </c>
      <c r="L453" s="5">
        <f t="shared" si="62"/>
        <v>20735756.041901328</v>
      </c>
    </row>
    <row r="454" spans="1:12" x14ac:dyDescent="0.3">
      <c r="A454">
        <f>'INB Plot'!$C$28 + (ROW() - 52)*'INB Plot'!$C$29</f>
        <v>4145</v>
      </c>
      <c r="B454">
        <f t="shared" si="54"/>
        <v>6.7589713522267985E-8</v>
      </c>
      <c r="C454">
        <f t="shared" si="55"/>
        <v>3.859141341051616E-9</v>
      </c>
      <c r="D454" s="5">
        <f t="shared" si="56"/>
        <v>12059378.59046855</v>
      </c>
      <c r="E454" s="5">
        <f t="shared" si="57"/>
        <v>688549.24870390736</v>
      </c>
      <c r="F454" s="15">
        <f t="shared" si="58"/>
        <v>43.323818095262581</v>
      </c>
      <c r="G454">
        <f t="shared" si="59"/>
        <v>202.18322777625372</v>
      </c>
      <c r="H454">
        <f t="shared" si="60"/>
        <v>-223.81653570107949</v>
      </c>
      <c r="I454" s="15">
        <f t="shared" si="61"/>
        <v>21.690510170436824</v>
      </c>
      <c r="J454" s="5">
        <f xml:space="preserve"> 'INB Plot'!$C$16*($H$2 - I454)</f>
        <v>33548151.191025238</v>
      </c>
      <c r="K454" s="5">
        <f xml:space="preserve"> 'INB Plot'!$C$17 + A454*'INB Plot'!$C$18</f>
        <v>12835000</v>
      </c>
      <c r="L454" s="5">
        <f t="shared" si="62"/>
        <v>20713151.191025238</v>
      </c>
    </row>
    <row r="455" spans="1:12" x14ac:dyDescent="0.3">
      <c r="A455">
        <f>'INB Plot'!$C$28 + (ROW() - 52)*'INB Plot'!$C$29</f>
        <v>4155</v>
      </c>
      <c r="B455">
        <f t="shared" si="54"/>
        <v>6.7580460348737415E-8</v>
      </c>
      <c r="C455">
        <f t="shared" si="55"/>
        <v>3.8498556304138595E-9</v>
      </c>
      <c r="D455" s="5">
        <f t="shared" si="56"/>
        <v>12057727.636248548</v>
      </c>
      <c r="E455" s="5">
        <f t="shared" si="57"/>
        <v>686892.48920269485</v>
      </c>
      <c r="F455" s="15">
        <f t="shared" si="58"/>
        <v>43.22549172759205</v>
      </c>
      <c r="G455">
        <f t="shared" si="59"/>
        <v>202.28121103089097</v>
      </c>
      <c r="H455">
        <f t="shared" si="60"/>
        <v>-223.86527058000775</v>
      </c>
      <c r="I455" s="15">
        <f t="shared" si="61"/>
        <v>21.64143217847527</v>
      </c>
      <c r="J455" s="5">
        <f xml:space="preserve"> 'INB Plot'!$C$16*($H$2 - I455)</f>
        <v>33555512.889819473</v>
      </c>
      <c r="K455" s="5">
        <f xml:space="preserve"> 'INB Plot'!$C$17 + A455*'INB Plot'!$C$18</f>
        <v>12865000</v>
      </c>
      <c r="L455" s="5">
        <f t="shared" si="62"/>
        <v>20690512.889819473</v>
      </c>
    </row>
    <row r="456" spans="1:12" x14ac:dyDescent="0.3">
      <c r="A456">
        <f>'INB Plot'!$C$28 + (ROW() - 52)*'INB Plot'!$C$29</f>
        <v>4165</v>
      </c>
      <c r="B456">
        <f t="shared" si="54"/>
        <v>6.7571251608213001E-8</v>
      </c>
      <c r="C456">
        <f t="shared" si="55"/>
        <v>3.8406144983197313E-9</v>
      </c>
      <c r="D456" s="5">
        <f t="shared" si="56"/>
        <v>12056084.6097799</v>
      </c>
      <c r="E456" s="5">
        <f t="shared" si="57"/>
        <v>685243.68341968313</v>
      </c>
      <c r="F456" s="15">
        <f t="shared" si="58"/>
        <v>43.127610659291399</v>
      </c>
      <c r="G456">
        <f t="shared" si="59"/>
        <v>202.37875042027497</v>
      </c>
      <c r="H456">
        <f t="shared" si="60"/>
        <v>-223.91378539978496</v>
      </c>
      <c r="I456" s="15">
        <f t="shared" si="61"/>
        <v>21.592575679781419</v>
      </c>
      <c r="J456" s="5">
        <f xml:space="preserve"> 'INB Plot'!$C$16*($H$2 - I456)</f>
        <v>33562841.364623547</v>
      </c>
      <c r="K456" s="5">
        <f xml:space="preserve"> 'INB Plot'!$C$17 + A456*'INB Plot'!$C$18</f>
        <v>12895000</v>
      </c>
      <c r="L456" s="5">
        <f t="shared" si="62"/>
        <v>20667841.364623547</v>
      </c>
    </row>
    <row r="457" spans="1:12" x14ac:dyDescent="0.3">
      <c r="A457">
        <f>'INB Plot'!$C$28 + (ROW() - 52)*'INB Plot'!$C$29</f>
        <v>4175</v>
      </c>
      <c r="B457">
        <f t="shared" si="54"/>
        <v>6.7562086981415651E-8</v>
      </c>
      <c r="C457">
        <f t="shared" si="55"/>
        <v>3.8314176245210724E-9</v>
      </c>
      <c r="D457" s="5">
        <f t="shared" si="56"/>
        <v>12054449.454096733</v>
      </c>
      <c r="E457" s="5">
        <f t="shared" si="57"/>
        <v>683602.77421609184</v>
      </c>
      <c r="F457" s="15">
        <f t="shared" si="58"/>
        <v>43.030171872243308</v>
      </c>
      <c r="G457">
        <f t="shared" si="59"/>
        <v>202.47584895366185</v>
      </c>
      <c r="H457">
        <f t="shared" si="60"/>
        <v>-223.96208164690319</v>
      </c>
      <c r="I457" s="15">
        <f t="shared" si="61"/>
        <v>21.543939179001967</v>
      </c>
      <c r="J457" s="5">
        <f xml:space="preserve"> 'INB Plot'!$C$16*($H$2 - I457)</f>
        <v>33570136.83974047</v>
      </c>
      <c r="K457" s="5">
        <f xml:space="preserve"> 'INB Plot'!$C$17 + A457*'INB Plot'!$C$18</f>
        <v>12925000</v>
      </c>
      <c r="L457" s="5">
        <f t="shared" si="62"/>
        <v>20645136.83974047</v>
      </c>
    </row>
    <row r="458" spans="1:12" x14ac:dyDescent="0.3">
      <c r="A458">
        <f>'INB Plot'!$C$28 + (ROW() - 52)*'INB Plot'!$C$29</f>
        <v>4185</v>
      </c>
      <c r="B458">
        <f t="shared" si="54"/>
        <v>6.7552966152117937E-8</v>
      </c>
      <c r="C458">
        <f t="shared" si="55"/>
        <v>3.8222646918299092E-9</v>
      </c>
      <c r="D458" s="5">
        <f t="shared" si="56"/>
        <v>12052822.112777645</v>
      </c>
      <c r="E458" s="5">
        <f t="shared" si="57"/>
        <v>681969.70499914</v>
      </c>
      <c r="F458" s="15">
        <f t="shared" si="58"/>
        <v>42.933172375543158</v>
      </c>
      <c r="G458">
        <f t="shared" si="59"/>
        <v>202.57250961316629</v>
      </c>
      <c r="H458">
        <f t="shared" si="60"/>
        <v>-224.01016079450255</v>
      </c>
      <c r="I458" s="15">
        <f t="shared" si="61"/>
        <v>21.495521194206901</v>
      </c>
      <c r="J458" s="5">
        <f xml:space="preserve"> 'INB Plot'!$C$16*($H$2 - I458)</f>
        <v>33577399.537459724</v>
      </c>
      <c r="K458" s="5">
        <f xml:space="preserve"> 'INB Plot'!$C$17 + A458*'INB Plot'!$C$18</f>
        <v>12955000</v>
      </c>
      <c r="L458" s="5">
        <f t="shared" si="62"/>
        <v>20622399.537459724</v>
      </c>
    </row>
    <row r="459" spans="1:12" x14ac:dyDescent="0.3">
      <c r="A459">
        <f>'INB Plot'!$C$28 + (ROW() - 52)*'INB Plot'!$C$29</f>
        <v>4195</v>
      </c>
      <c r="B459">
        <f t="shared" si="54"/>
        <v>6.7543888807107682E-8</v>
      </c>
      <c r="C459">
        <f t="shared" si="55"/>
        <v>3.813155386081983E-9</v>
      </c>
      <c r="D459" s="5">
        <f t="shared" si="56"/>
        <v>12051202.529939216</v>
      </c>
      <c r="E459" s="5">
        <f t="shared" si="57"/>
        <v>680344.41971553862</v>
      </c>
      <c r="F459" s="15">
        <f t="shared" si="58"/>
        <v>42.836609205193042</v>
      </c>
      <c r="G459">
        <f t="shared" si="59"/>
        <v>202.66873535406796</v>
      </c>
      <c r="H459">
        <f t="shared" si="60"/>
        <v>-224.05802430252049</v>
      </c>
      <c r="I459" s="15">
        <f t="shared" si="61"/>
        <v>21.447320256740511</v>
      </c>
      <c r="J459" s="5">
        <f xml:space="preserve"> 'INB Plot'!$C$16*($H$2 - I459)</f>
        <v>33584629.678079687</v>
      </c>
      <c r="K459" s="5">
        <f xml:space="preserve"> 'INB Plot'!$C$17 + A459*'INB Plot'!$C$18</f>
        <v>12985000</v>
      </c>
      <c r="L459" s="5">
        <f t="shared" si="62"/>
        <v>20599629.678079687</v>
      </c>
    </row>
    <row r="460" spans="1:12" x14ac:dyDescent="0.3">
      <c r="A460">
        <f>'INB Plot'!$C$28 + (ROW() - 52)*'INB Plot'!$C$29</f>
        <v>4205</v>
      </c>
      <c r="B460">
        <f t="shared" si="54"/>
        <v>6.7534854636152186E-8</v>
      </c>
      <c r="C460">
        <f t="shared" si="55"/>
        <v>3.804089396100808E-9</v>
      </c>
      <c r="D460" s="5">
        <f t="shared" si="56"/>
        <v>12049590.650229629</v>
      </c>
      <c r="E460" s="5">
        <f t="shared" si="57"/>
        <v>678726.86284507834</v>
      </c>
      <c r="F460" s="15">
        <f t="shared" si="58"/>
        <v>42.740479423799783</v>
      </c>
      <c r="G460">
        <f t="shared" si="59"/>
        <v>202.76452910511136</v>
      </c>
      <c r="H460">
        <f t="shared" si="60"/>
        <v>-224.10567361783916</v>
      </c>
      <c r="I460" s="15">
        <f t="shared" si="61"/>
        <v>21.399334911072003</v>
      </c>
      <c r="J460" s="5">
        <f xml:space="preserve"> 'INB Plot'!$C$16*($H$2 - I460)</f>
        <v>33591827.479929961</v>
      </c>
      <c r="K460" s="5">
        <f xml:space="preserve"> 'INB Plot'!$C$17 + A460*'INB Plot'!$C$18</f>
        <v>13015000</v>
      </c>
      <c r="L460" s="5">
        <f t="shared" si="62"/>
        <v>20576827.479929961</v>
      </c>
    </row>
    <row r="461" spans="1:12" x14ac:dyDescent="0.3">
      <c r="A461">
        <f>'INB Plot'!$C$28 + (ROW() - 52)*'INB Plot'!$C$29</f>
        <v>4215</v>
      </c>
      <c r="B461">
        <f t="shared" si="54"/>
        <v>6.7525863331962771E-8</v>
      </c>
      <c r="C461">
        <f t="shared" si="55"/>
        <v>3.7950664136622393E-9</v>
      </c>
      <c r="D461" s="5">
        <f t="shared" si="56"/>
        <v>12047986.418822339</v>
      </c>
      <c r="E461" s="5">
        <f t="shared" si="57"/>
        <v>677116.97939430748</v>
      </c>
      <c r="F461" s="15">
        <f t="shared" si="58"/>
        <v>42.64478012027724</v>
      </c>
      <c r="G461">
        <f t="shared" si="59"/>
        <v>202.85989376880423</v>
      </c>
      <c r="H461">
        <f t="shared" si="60"/>
        <v>-224.15311017443122</v>
      </c>
      <c r="I461" s="15">
        <f t="shared" si="61"/>
        <v>21.35156371465024</v>
      </c>
      <c r="J461" s="5">
        <f xml:space="preserve"> 'INB Plot'!$C$16*($H$2 - I461)</f>
        <v>33598993.159393229</v>
      </c>
      <c r="K461" s="5">
        <f xml:space="preserve"> 'INB Plot'!$C$17 + A461*'INB Plot'!$C$18</f>
        <v>13045000</v>
      </c>
      <c r="L461" s="5">
        <f t="shared" si="62"/>
        <v>20553993.159393229</v>
      </c>
    </row>
    <row r="462" spans="1:12" x14ac:dyDescent="0.3">
      <c r="A462">
        <f>'INB Plot'!$C$28 + (ROW() - 52)*'INB Plot'!$C$29</f>
        <v>4225</v>
      </c>
      <c r="B462">
        <f t="shared" si="54"/>
        <v>6.7516914590160069E-8</v>
      </c>
      <c r="C462">
        <f t="shared" si="55"/>
        <v>3.7860861334595361E-9</v>
      </c>
      <c r="D462" s="5">
        <f t="shared" si="56"/>
        <v>12046389.781409878</v>
      </c>
      <c r="E462" s="5">
        <f t="shared" si="57"/>
        <v>675514.71489029808</v>
      </c>
      <c r="F462" s="15">
        <f t="shared" si="58"/>
        <v>42.549508409552303</v>
      </c>
      <c r="G462">
        <f t="shared" si="59"/>
        <v>202.95483222170947</v>
      </c>
      <c r="H462">
        <f t="shared" si="60"/>
        <v>-224.20033539350447</v>
      </c>
      <c r="I462" s="15">
        <f t="shared" si="61"/>
        <v>21.304005237757281</v>
      </c>
      <c r="J462" s="5">
        <f xml:space="preserve"> 'INB Plot'!$C$16*($H$2 - I462)</f>
        <v>33606126.930927172</v>
      </c>
      <c r="K462" s="5">
        <f xml:space="preserve"> 'INB Plot'!$C$17 + A462*'INB Plot'!$C$18</f>
        <v>13075000</v>
      </c>
      <c r="L462" s="5">
        <f t="shared" si="62"/>
        <v>20531126.930927172</v>
      </c>
    </row>
    <row r="463" spans="1:12" x14ac:dyDescent="0.3">
      <c r="A463">
        <f>'INB Plot'!$C$28 + (ROW() - 52)*'INB Plot'!$C$29</f>
        <v>4235</v>
      </c>
      <c r="B463">
        <f t="shared" si="54"/>
        <v>6.750800810923955E-8</v>
      </c>
      <c r="C463">
        <f t="shared" si="55"/>
        <v>3.7771482530689333E-9</v>
      </c>
      <c r="D463" s="5">
        <f t="shared" si="56"/>
        <v>12044800.684197711</v>
      </c>
      <c r="E463" s="5">
        <f t="shared" si="57"/>
        <v>673920.01537450426</v>
      </c>
      <c r="F463" s="15">
        <f t="shared" si="58"/>
        <v>42.454661432275167</v>
      </c>
      <c r="G463">
        <f t="shared" si="59"/>
        <v>203.04934731473566</v>
      </c>
      <c r="H463">
        <f t="shared" si="60"/>
        <v>-224.24735068364072</v>
      </c>
      <c r="I463" s="15">
        <f t="shared" si="61"/>
        <v>21.256658063370111</v>
      </c>
      <c r="J463" s="5">
        <f xml:space="preserve"> 'INB Plot'!$C$16*($H$2 - I463)</f>
        <v>33613229.007085241</v>
      </c>
      <c r="K463" s="5">
        <f xml:space="preserve"> 'INB Plot'!$C$17 + A463*'INB Plot'!$C$18</f>
        <v>13105000</v>
      </c>
      <c r="L463" s="5">
        <f t="shared" si="62"/>
        <v>20508229.007085241</v>
      </c>
    </row>
    <row r="464" spans="1:12" x14ac:dyDescent="0.3">
      <c r="A464">
        <f>'INB Plot'!$C$28 + (ROW() - 52)*'INB Plot'!$C$29</f>
        <v>4245</v>
      </c>
      <c r="B464">
        <f t="shared" si="54"/>
        <v>6.7499143590537729E-8</v>
      </c>
      <c r="C464">
        <f t="shared" si="55"/>
        <v>3.7682524729156852E-9</v>
      </c>
      <c r="D464" s="5">
        <f t="shared" si="56"/>
        <v>12043219.073898206</v>
      </c>
      <c r="E464" s="5">
        <f t="shared" si="57"/>
        <v>672332.82739670272</v>
      </c>
      <c r="F464" s="15">
        <f t="shared" si="58"/>
        <v>42.360236354533129</v>
      </c>
      <c r="G464">
        <f t="shared" si="59"/>
        <v>203.14344187342124</v>
      </c>
      <c r="H464">
        <f t="shared" si="60"/>
        <v>-224.29415744093848</v>
      </c>
      <c r="I464" s="15">
        <f t="shared" si="61"/>
        <v>21.20952078701589</v>
      </c>
      <c r="J464" s="5">
        <f xml:space="preserve"> 'INB Plot'!$C$16*($H$2 - I464)</f>
        <v>33620299.598538376</v>
      </c>
      <c r="K464" s="5">
        <f xml:space="preserve"> 'INB Plot'!$C$17 + A464*'INB Plot'!$C$18</f>
        <v>13135000</v>
      </c>
      <c r="L464" s="5">
        <f t="shared" si="62"/>
        <v>20485299.598538376</v>
      </c>
    </row>
    <row r="465" spans="1:12" x14ac:dyDescent="0.3">
      <c r="A465">
        <f>'INB Plot'!$C$28 + (ROW() - 52)*'INB Plot'!$C$29</f>
        <v>4255</v>
      </c>
      <c r="B465">
        <f t="shared" si="54"/>
        <v>6.7490320738198796E-8</v>
      </c>
      <c r="C465">
        <f t="shared" si="55"/>
        <v>3.7593984962406018E-9</v>
      </c>
      <c r="D465" s="5">
        <f t="shared" si="56"/>
        <v>12041644.897724668</v>
      </c>
      <c r="E465" s="5">
        <f t="shared" si="57"/>
        <v>670753.09800902265</v>
      </c>
      <c r="F465" s="15">
        <f t="shared" si="58"/>
        <v>42.266230367568483</v>
      </c>
      <c r="G465">
        <f t="shared" si="59"/>
        <v>203.23711869821705</v>
      </c>
      <c r="H465">
        <f t="shared" si="60"/>
        <v>-224.34075704914915</v>
      </c>
      <c r="I465" s="15">
        <f t="shared" si="61"/>
        <v>21.162592016636381</v>
      </c>
      <c r="J465" s="5">
        <f xml:space="preserve"> 'INB Plot'!$C$16*($H$2 - I465)</f>
        <v>33627338.914095305</v>
      </c>
      <c r="K465" s="5">
        <f xml:space="preserve"> 'INB Plot'!$C$17 + A465*'INB Plot'!$C$18</f>
        <v>13165000</v>
      </c>
      <c r="L465" s="5">
        <f t="shared" si="62"/>
        <v>20462338.914095305</v>
      </c>
    </row>
    <row r="466" spans="1:12" x14ac:dyDescent="0.3">
      <c r="A466">
        <f>'INB Plot'!$C$28 + (ROW() - 52)*'INB Plot'!$C$29</f>
        <v>4265</v>
      </c>
      <c r="B466">
        <f t="shared" si="54"/>
        <v>6.7481539259141634E-8</v>
      </c>
      <c r="C466">
        <f t="shared" si="55"/>
        <v>3.7505860290670419E-9</v>
      </c>
      <c r="D466" s="5">
        <f t="shared" si="56"/>
        <v>12040078.103385471</v>
      </c>
      <c r="E466" s="5">
        <f t="shared" si="57"/>
        <v>669180.77476005629</v>
      </c>
      <c r="F466" s="15">
        <f t="shared" si="58"/>
        <v>42.172640687499907</v>
      </c>
      <c r="G466">
        <f t="shared" si="59"/>
        <v>203.33038056476346</v>
      </c>
      <c r="H466">
        <f t="shared" si="60"/>
        <v>-224.3871508798141</v>
      </c>
      <c r="I466" s="15">
        <f t="shared" si="61"/>
        <v>21.115870372449251</v>
      </c>
      <c r="J466" s="5">
        <f xml:space="preserve"> 'INB Plot'!$C$16*($H$2 - I466)</f>
        <v>33634347.160723373</v>
      </c>
      <c r="K466" s="5">
        <f xml:space="preserve"> 'INB Plot'!$C$17 + A466*'INB Plot'!$C$18</f>
        <v>13195000</v>
      </c>
      <c r="L466" s="5">
        <f t="shared" si="62"/>
        <v>20439347.160723373</v>
      </c>
    </row>
    <row r="467" spans="1:12" x14ac:dyDescent="0.3">
      <c r="A467">
        <f>'INB Plot'!$C$28 + (ROW() - 52)*'INB Plot'!$C$29</f>
        <v>4275</v>
      </c>
      <c r="B467">
        <f t="shared" si="54"/>
        <v>6.7472798863027424E-8</v>
      </c>
      <c r="C467">
        <f t="shared" si="55"/>
        <v>3.7418147801683814E-9</v>
      </c>
      <c r="D467" s="5">
        <f t="shared" si="56"/>
        <v>12038518.639078269</v>
      </c>
      <c r="E467" s="5">
        <f t="shared" si="57"/>
        <v>667615.80568905512</v>
      </c>
      <c r="F467" s="15">
        <f t="shared" si="58"/>
        <v>42.079464555047799</v>
      </c>
      <c r="G467">
        <f t="shared" si="59"/>
        <v>203.42323022416508</v>
      </c>
      <c r="H467">
        <f t="shared" si="60"/>
        <v>-224.4333402923989</v>
      </c>
      <c r="I467" s="15">
        <f t="shared" si="61"/>
        <v>21.069354486813978</v>
      </c>
      <c r="J467" s="5">
        <f xml:space="preserve"> 'INB Plot'!$C$16*($H$2 - I467)</f>
        <v>33641324.543568663</v>
      </c>
      <c r="K467" s="5">
        <f xml:space="preserve"> 'INB Plot'!$C$17 + A467*'INB Plot'!$C$18</f>
        <v>13225000</v>
      </c>
      <c r="L467" s="5">
        <f t="shared" si="62"/>
        <v>20416324.543568663</v>
      </c>
    </row>
    <row r="468" spans="1:12" x14ac:dyDescent="0.3">
      <c r="A468">
        <f>'INB Plot'!$C$28 + (ROW() - 52)*'INB Plot'!$C$29</f>
        <v>4285</v>
      </c>
      <c r="B468">
        <f t="shared" si="54"/>
        <v>6.7464099262227639E-8</v>
      </c>
      <c r="C468">
        <f t="shared" si="55"/>
        <v>3.7330844610359309E-9</v>
      </c>
      <c r="D468" s="5">
        <f t="shared" si="56"/>
        <v>12036966.453484289</v>
      </c>
      <c r="E468" s="5">
        <f t="shared" si="57"/>
        <v>666058.13932020532</v>
      </c>
      <c r="F468" s="15">
        <f t="shared" si="58"/>
        <v>41.986699235263025</v>
      </c>
      <c r="G468">
        <f t="shared" si="59"/>
        <v>203.5156704032604</v>
      </c>
      <c r="H468">
        <f t="shared" si="60"/>
        <v>-224.47932663442418</v>
      </c>
      <c r="I468" s="15">
        <f t="shared" si="61"/>
        <v>21.023043004099236</v>
      </c>
      <c r="J468" s="5">
        <f xml:space="preserve"> 'INB Plot'!$C$16*($H$2 - I468)</f>
        <v>33648271.265975878</v>
      </c>
      <c r="K468" s="5">
        <f xml:space="preserve"> 'INB Plot'!$C$17 + A468*'INB Plot'!$C$18</f>
        <v>13255000</v>
      </c>
      <c r="L468" s="5">
        <f t="shared" si="62"/>
        <v>20393271.265975878</v>
      </c>
    </row>
    <row r="469" spans="1:12" x14ac:dyDescent="0.3">
      <c r="A469">
        <f>'INB Plot'!$C$28 + (ROW() - 52)*'INB Plot'!$C$29</f>
        <v>4295</v>
      </c>
      <c r="B469">
        <f t="shared" si="54"/>
        <v>6.7455440171792455E-8</v>
      </c>
      <c r="C469">
        <f t="shared" si="55"/>
        <v>3.7243947858472996E-9</v>
      </c>
      <c r="D469" s="5">
        <f t="shared" si="56"/>
        <v>12035421.495762689</v>
      </c>
      <c r="E469" s="5">
        <f t="shared" si="57"/>
        <v>664507.72465698316</v>
      </c>
      <c r="F469" s="15">
        <f t="shared" si="58"/>
        <v>41.89434201725939</v>
      </c>
      <c r="G469">
        <f t="shared" si="59"/>
        <v>203.60770380489009</v>
      </c>
      <c r="H469">
        <f t="shared" si="60"/>
        <v>-224.52511124159969</v>
      </c>
      <c r="I469" s="15">
        <f t="shared" si="61"/>
        <v>20.976934580549795</v>
      </c>
      <c r="J469" s="5">
        <f xml:space="preserve"> 'INB Plot'!$C$16*($H$2 - I469)</f>
        <v>33655187.529508293</v>
      </c>
      <c r="K469" s="5">
        <f xml:space="preserve"> 'INB Plot'!$C$17 + A469*'INB Plot'!$C$18</f>
        <v>13285000</v>
      </c>
      <c r="L469" s="5">
        <f t="shared" si="62"/>
        <v>20370187.529508293</v>
      </c>
    </row>
    <row r="470" spans="1:12" x14ac:dyDescent="0.3">
      <c r="A470">
        <f>'INB Plot'!$C$28 + (ROW() - 52)*'INB Plot'!$C$29</f>
        <v>4305</v>
      </c>
      <c r="B470">
        <f t="shared" si="54"/>
        <v>6.7446821309419701E-8</v>
      </c>
      <c r="C470">
        <f t="shared" si="55"/>
        <v>3.7157454714352068E-9</v>
      </c>
      <c r="D470" s="5">
        <f t="shared" si="56"/>
        <v>12033883.715545023</v>
      </c>
      <c r="E470" s="5">
        <f t="shared" si="57"/>
        <v>662964.51117659081</v>
      </c>
      <c r="F470" s="15">
        <f t="shared" si="58"/>
        <v>41.802390213949586</v>
      </c>
      <c r="G470">
        <f t="shared" si="59"/>
        <v>203.69933310815918</v>
      </c>
      <c r="H470">
        <f t="shared" si="60"/>
        <v>-224.57069543795052</v>
      </c>
      <c r="I470" s="15">
        <f t="shared" si="61"/>
        <v>20.931027884158254</v>
      </c>
      <c r="J470" s="5">
        <f xml:space="preserve"> 'INB Plot'!$C$16*($H$2 - I470)</f>
        <v>33662073.533967026</v>
      </c>
      <c r="K470" s="5">
        <f xml:space="preserve"> 'INB Plot'!$C$17 + A470*'INB Plot'!$C$18</f>
        <v>13315000</v>
      </c>
      <c r="L470" s="5">
        <f t="shared" si="62"/>
        <v>20347073.533967026</v>
      </c>
    </row>
    <row r="471" spans="1:12" x14ac:dyDescent="0.3">
      <c r="A471">
        <f>'INB Plot'!$C$28 + (ROW() - 52)*'INB Plot'!$C$29</f>
        <v>4315</v>
      </c>
      <c r="B471">
        <f t="shared" si="54"/>
        <v>6.7438242395424099E-8</v>
      </c>
      <c r="C471">
        <f t="shared" si="55"/>
        <v>3.7071362372567191E-9</v>
      </c>
      <c r="D471" s="5">
        <f t="shared" si="56"/>
        <v>12032353.062929757</v>
      </c>
      <c r="E471" s="5">
        <f t="shared" si="57"/>
        <v>661428.44882446702</v>
      </c>
      <c r="F471" s="15">
        <f t="shared" si="58"/>
        <v>41.710841161784529</v>
      </c>
      <c r="G471">
        <f t="shared" si="59"/>
        <v>203.79056096869749</v>
      </c>
      <c r="H471">
        <f t="shared" si="60"/>
        <v>-224.6160805359454</v>
      </c>
      <c r="I471" s="15">
        <f t="shared" si="61"/>
        <v>20.885321594536606</v>
      </c>
      <c r="J471" s="5">
        <f xml:space="preserve"> 'INB Plot'!$C$16*($H$2 - I471)</f>
        <v>33668929.477410272</v>
      </c>
      <c r="K471" s="5">
        <f xml:space="preserve"> 'INB Plot'!$C$17 + A471*'INB Plot'!$C$18</f>
        <v>13345000</v>
      </c>
      <c r="L471" s="5">
        <f t="shared" si="62"/>
        <v>20323929.477410272</v>
      </c>
    </row>
    <row r="472" spans="1:12" x14ac:dyDescent="0.3">
      <c r="A472">
        <f>'INB Plot'!$C$28 + (ROW() - 52)*'INB Plot'!$C$29</f>
        <v>4325</v>
      </c>
      <c r="B472">
        <f t="shared" si="54"/>
        <v>6.7429703152707094E-8</v>
      </c>
      <c r="C472">
        <f t="shared" si="55"/>
        <v>3.6985668053629219E-9</v>
      </c>
      <c r="D472" s="5">
        <f t="shared" si="56"/>
        <v>12030829.488476872</v>
      </c>
      <c r="E472" s="5">
        <f t="shared" si="57"/>
        <v>659899.48800887656</v>
      </c>
      <c r="F472" s="15">
        <f t="shared" si="58"/>
        <v>41.619692220496304</v>
      </c>
      <c r="G472">
        <f t="shared" si="59"/>
        <v>203.88139001891659</v>
      </c>
      <c r="H472">
        <f t="shared" si="60"/>
        <v>-224.66126783662344</v>
      </c>
      <c r="I472" s="15">
        <f t="shared" si="61"/>
        <v>20.839814402789443</v>
      </c>
      <c r="J472" s="5">
        <f xml:space="preserve"> 'INB Plot'!$C$16*($H$2 - I472)</f>
        <v>33675755.556172349</v>
      </c>
      <c r="K472" s="5">
        <f xml:space="preserve"> 'INB Plot'!$C$17 + A472*'INB Plot'!$C$18</f>
        <v>13375000</v>
      </c>
      <c r="L472" s="5">
        <f t="shared" si="62"/>
        <v>20300755.556172349</v>
      </c>
    </row>
    <row r="473" spans="1:12" x14ac:dyDescent="0.3">
      <c r="A473">
        <f>'INB Plot'!$C$28 + (ROW() - 52)*'INB Plot'!$C$29</f>
        <v>4335</v>
      </c>
      <c r="B473">
        <f t="shared" si="54"/>
        <v>6.7421203306726963E-8</v>
      </c>
      <c r="C473">
        <f t="shared" si="55"/>
        <v>3.6900369003690037E-9</v>
      </c>
      <c r="D473" s="5">
        <f t="shared" si="56"/>
        <v>12029312.94320255</v>
      </c>
      <c r="E473" s="5">
        <f t="shared" si="57"/>
        <v>658377.57959557197</v>
      </c>
      <c r="F473" s="15">
        <f t="shared" si="58"/>
        <v>41.52894077284428</v>
      </c>
      <c r="G473">
        <f t="shared" si="59"/>
        <v>203.97182286826228</v>
      </c>
      <c r="H473">
        <f t="shared" si="60"/>
        <v>-224.7062586297165</v>
      </c>
      <c r="I473" s="15">
        <f t="shared" si="61"/>
        <v>20.794505011390072</v>
      </c>
      <c r="J473" s="5">
        <f xml:space="preserve"> 'INB Plot'!$C$16*($H$2 - I473)</f>
        <v>33682551.964882247</v>
      </c>
      <c r="K473" s="5">
        <f xml:space="preserve"> 'INB Plot'!$C$17 + A473*'INB Plot'!$C$18</f>
        <v>13405000</v>
      </c>
      <c r="L473" s="5">
        <f t="shared" si="62"/>
        <v>20277551.964882247</v>
      </c>
    </row>
    <row r="474" spans="1:12" x14ac:dyDescent="0.3">
      <c r="A474">
        <f>'INB Plot'!$C$28 + (ROW() - 52)*'INB Plot'!$C$29</f>
        <v>4345</v>
      </c>
      <c r="B474">
        <f t="shared" si="54"/>
        <v>6.7412742585469398E-8</v>
      </c>
      <c r="C474">
        <f t="shared" si="55"/>
        <v>3.6815462494247583E-9</v>
      </c>
      <c r="D474" s="5">
        <f t="shared" si="56"/>
        <v>12027803.378573906</v>
      </c>
      <c r="E474" s="5">
        <f t="shared" si="57"/>
        <v>656862.67490253109</v>
      </c>
      <c r="F474" s="15">
        <f t="shared" si="58"/>
        <v>41.438584224364639</v>
      </c>
      <c r="G474">
        <f t="shared" si="59"/>
        <v>204.06186210346516</v>
      </c>
      <c r="H474">
        <f t="shared" si="60"/>
        <v>-224.75105419377337</v>
      </c>
      <c r="I474" s="15">
        <f t="shared" si="61"/>
        <v>20.749392134056421</v>
      </c>
      <c r="J474" s="5">
        <f xml:space="preserve"> 'INB Plot'!$C$16*($H$2 - I474)</f>
        <v>33689318.896482296</v>
      </c>
      <c r="K474" s="5">
        <f xml:space="preserve"> 'INB Plot'!$C$17 + A474*'INB Plot'!$C$18</f>
        <v>13435000</v>
      </c>
      <c r="L474" s="5">
        <f t="shared" si="62"/>
        <v>20254318.896482296</v>
      </c>
    </row>
    <row r="475" spans="1:12" x14ac:dyDescent="0.3">
      <c r="A475">
        <f>'INB Plot'!$C$28 + (ROW() - 52)*'INB Plot'!$C$29</f>
        <v>4355</v>
      </c>
      <c r="B475">
        <f t="shared" si="54"/>
        <v>6.7404320719418535E-8</v>
      </c>
      <c r="C475">
        <f t="shared" si="55"/>
        <v>3.6730945821854913E-9</v>
      </c>
      <c r="D475" s="5">
        <f t="shared" si="56"/>
        <v>12026300.746503832</v>
      </c>
      <c r="E475" s="5">
        <f t="shared" si="57"/>
        <v>655354.7256947658</v>
      </c>
      <c r="F475" s="15">
        <f t="shared" si="58"/>
        <v>41.348620003123138</v>
      </c>
      <c r="G475">
        <f t="shared" si="59"/>
        <v>204.15151028878654</v>
      </c>
      <c r="H475">
        <f t="shared" si="60"/>
        <v>-224.79565579627933</v>
      </c>
      <c r="I475" s="15">
        <f t="shared" si="61"/>
        <v>20.704474495630336</v>
      </c>
      <c r="J475" s="5">
        <f xml:space="preserve"> 'INB Plot'!$C$16*($H$2 - I475)</f>
        <v>33696056.542246208</v>
      </c>
      <c r="K475" s="5">
        <f xml:space="preserve"> 'INB Plot'!$C$17 + A475*'INB Plot'!$C$18</f>
        <v>13465000</v>
      </c>
      <c r="L475" s="5">
        <f t="shared" si="62"/>
        <v>20231056.542246208</v>
      </c>
    </row>
    <row r="476" spans="1:12" x14ac:dyDescent="0.3">
      <c r="A476">
        <f>'INB Plot'!$C$28 + (ROW() - 52)*'INB Plot'!$C$29</f>
        <v>4365</v>
      </c>
      <c r="B476">
        <f t="shared" si="54"/>
        <v>6.7395937441528272E-8</v>
      </c>
      <c r="C476">
        <f t="shared" si="55"/>
        <v>3.6646816307833258E-9</v>
      </c>
      <c r="D476" s="5">
        <f t="shared" si="56"/>
        <v>12024804.99934588</v>
      </c>
      <c r="E476" s="5">
        <f t="shared" si="57"/>
        <v>653853.684179203</v>
      </c>
      <c r="F476" s="15">
        <f t="shared" si="58"/>
        <v>41.259045559471105</v>
      </c>
      <c r="G476">
        <f t="shared" si="59"/>
        <v>204.24076996626241</v>
      </c>
      <c r="H476">
        <f t="shared" si="60"/>
        <v>-224.84006469377601</v>
      </c>
      <c r="I476" s="15">
        <f t="shared" si="61"/>
        <v>20.659750831957496</v>
      </c>
      <c r="J476" s="5">
        <f xml:space="preserve"> 'INB Plot'!$C$16*($H$2 - I476)</f>
        <v>33702765.091797136</v>
      </c>
      <c r="K476" s="5">
        <f xml:space="preserve"> 'INB Plot'!$C$17 + A476*'INB Plot'!$C$18</f>
        <v>13495000</v>
      </c>
      <c r="L476" s="5">
        <f t="shared" si="62"/>
        <v>20207765.091797136</v>
      </c>
    </row>
    <row r="477" spans="1:12" x14ac:dyDescent="0.3">
      <c r="A477">
        <f>'INB Plot'!$C$28 + (ROW() - 52)*'INB Plot'!$C$29</f>
        <v>4375</v>
      </c>
      <c r="B477">
        <f t="shared" si="54"/>
        <v>6.7387592487194078E-8</v>
      </c>
      <c r="C477">
        <f t="shared" si="55"/>
        <v>3.6563071297989033E-9</v>
      </c>
      <c r="D477" s="5">
        <f t="shared" si="56"/>
        <v>12023316.089889219</v>
      </c>
      <c r="E477" s="5">
        <f t="shared" si="57"/>
        <v>652359.50299963437</v>
      </c>
      <c r="F477" s="15">
        <f t="shared" si="58"/>
        <v>41.169858365804586</v>
      </c>
      <c r="G477">
        <f t="shared" si="59"/>
        <v>204.32964365594398</v>
      </c>
      <c r="H477">
        <f t="shared" si="60"/>
        <v>-224.88428213198029</v>
      </c>
      <c r="I477" s="15">
        <f t="shared" si="61"/>
        <v>20.615219889768298</v>
      </c>
      <c r="J477" s="5">
        <f xml:space="preserve"> 'INB Plot'!$C$16*($H$2 - I477)</f>
        <v>33709444.733125515</v>
      </c>
      <c r="K477" s="5">
        <f xml:space="preserve"> 'INB Plot'!$C$17 + A477*'INB Plot'!$C$18</f>
        <v>13525000</v>
      </c>
      <c r="L477" s="5">
        <f t="shared" si="62"/>
        <v>20184444.733125515</v>
      </c>
    </row>
    <row r="478" spans="1:12" x14ac:dyDescent="0.3">
      <c r="A478">
        <f>'INB Plot'!$C$28 + (ROW() - 52)*'INB Plot'!$C$29</f>
        <v>4385</v>
      </c>
      <c r="B478">
        <f t="shared" si="54"/>
        <v>6.737928559422515E-8</v>
      </c>
      <c r="C478">
        <f t="shared" si="55"/>
        <v>3.64797081623347E-9</v>
      </c>
      <c r="D478" s="5">
        <f t="shared" si="56"/>
        <v>12021833.971353685</v>
      </c>
      <c r="E478" s="5">
        <f t="shared" si="57"/>
        <v>650872.13523173728</v>
      </c>
      <c r="F478" s="15">
        <f t="shared" si="58"/>
        <v>41.081055916326612</v>
      </c>
      <c r="G478">
        <f t="shared" si="59"/>
        <v>204.41813385613375</v>
      </c>
      <c r="H478">
        <f t="shared" si="60"/>
        <v>-224.92830934589841</v>
      </c>
      <c r="I478" s="15">
        <f t="shared" si="61"/>
        <v>20.570880426561956</v>
      </c>
      <c r="J478" s="5">
        <f xml:space="preserve"> 'INB Plot'!$C$16*($H$2 - I478)</f>
        <v>33716095.652606465</v>
      </c>
      <c r="K478" s="5">
        <f xml:space="preserve"> 'INB Plot'!$C$17 + A478*'INB Plot'!$C$18</f>
        <v>13555000</v>
      </c>
      <c r="L478" s="5">
        <f t="shared" si="62"/>
        <v>20161095.652606465</v>
      </c>
    </row>
    <row r="479" spans="1:12" x14ac:dyDescent="0.3">
      <c r="A479">
        <f>'INB Plot'!$C$28 + (ROW() - 52)*'INB Plot'!$C$29</f>
        <v>4395</v>
      </c>
      <c r="B479">
        <f t="shared" si="54"/>
        <v>6.7371016502816949E-8</v>
      </c>
      <c r="C479">
        <f t="shared" si="55"/>
        <v>3.6396724294813466E-9</v>
      </c>
      <c r="D479" s="5">
        <f t="shared" si="56"/>
        <v>12020358.597384866</v>
      </c>
      <c r="E479" s="5">
        <f t="shared" si="57"/>
        <v>649391.53437816189</v>
      </c>
      <c r="F479" s="15">
        <f t="shared" si="58"/>
        <v>40.992635726812509</v>
      </c>
      <c r="G479">
        <f t="shared" si="59"/>
        <v>204.506243043621</v>
      </c>
      <c r="H479">
        <f t="shared" si="60"/>
        <v>-224.97214755994156</v>
      </c>
      <c r="I479" s="15">
        <f t="shared" si="61"/>
        <v>20.52673121049196</v>
      </c>
      <c r="J479" s="5">
        <f xml:space="preserve"> 'INB Plot'!$C$16*($H$2 - I479)</f>
        <v>33722718.035016969</v>
      </c>
      <c r="K479" s="5">
        <f xml:space="preserve"> 'INB Plot'!$C$17 + A479*'INB Plot'!$C$18</f>
        <v>13585000</v>
      </c>
      <c r="L479" s="5">
        <f t="shared" si="62"/>
        <v>20137718.035016969</v>
      </c>
    </row>
    <row r="480" spans="1:12" x14ac:dyDescent="0.3">
      <c r="A480">
        <f>'INB Plot'!$C$28 + (ROW() - 52)*'INB Plot'!$C$29</f>
        <v>4405</v>
      </c>
      <c r="B480">
        <f t="shared" si="54"/>
        <v>6.7362784955524107E-8</v>
      </c>
      <c r="C480">
        <f t="shared" si="55"/>
        <v>3.6314117113027689E-9</v>
      </c>
      <c r="D480" s="5">
        <f t="shared" si="56"/>
        <v>12018889.922049277</v>
      </c>
      <c r="E480" s="5">
        <f t="shared" si="57"/>
        <v>647917.65436368587</v>
      </c>
      <c r="F480" s="15">
        <f t="shared" si="58"/>
        <v>40.904595334378293</v>
      </c>
      <c r="G480">
        <f t="shared" si="59"/>
        <v>204.59397367391159</v>
      </c>
      <c r="H480">
        <f t="shared" si="60"/>
        <v>-225.01579798804096</v>
      </c>
      <c r="I480" s="15">
        <f t="shared" si="61"/>
        <v>20.482771020248919</v>
      </c>
      <c r="J480" s="5">
        <f xml:space="preserve"> 'INB Plot'!$C$16*($H$2 - I480)</f>
        <v>33729312.063553423</v>
      </c>
      <c r="K480" s="5">
        <f xml:space="preserve"> 'INB Plot'!$C$17 + A480*'INB Plot'!$C$18</f>
        <v>13615000</v>
      </c>
      <c r="L480" s="5">
        <f t="shared" si="62"/>
        <v>20114312.063553423</v>
      </c>
    </row>
    <row r="481" spans="1:12" x14ac:dyDescent="0.3">
      <c r="A481">
        <f>'INB Plot'!$C$28 + (ROW() - 52)*'INB Plot'!$C$29</f>
        <v>4415</v>
      </c>
      <c r="B481">
        <f t="shared" si="54"/>
        <v>6.735459069723372E-8</v>
      </c>
      <c r="C481">
        <f t="shared" si="55"/>
        <v>3.6231884057971014E-9</v>
      </c>
      <c r="D481" s="5">
        <f t="shared" si="56"/>
        <v>12017427.899829589</v>
      </c>
      <c r="E481" s="5">
        <f t="shared" si="57"/>
        <v>646450.44953043479</v>
      </c>
      <c r="F481" s="15">
        <f t="shared" si="58"/>
        <v>40.816932297251974</v>
      </c>
      <c r="G481">
        <f t="shared" si="59"/>
        <v>204.68132818145727</v>
      </c>
      <c r="H481">
        <f t="shared" si="60"/>
        <v>-225.05926183375794</v>
      </c>
      <c r="I481" s="15">
        <f t="shared" si="61"/>
        <v>20.438998644951312</v>
      </c>
      <c r="J481" s="5">
        <f xml:space="preserve"> 'INB Plot'!$C$16*($H$2 - I481)</f>
        <v>33735877.919848062</v>
      </c>
      <c r="K481" s="5">
        <f xml:space="preserve"> 'INB Plot'!$C$17 + A481*'INB Plot'!$C$18</f>
        <v>13645000</v>
      </c>
      <c r="L481" s="5">
        <f t="shared" si="62"/>
        <v>20090877.919848062</v>
      </c>
    </row>
    <row r="482" spans="1:12" x14ac:dyDescent="0.3">
      <c r="A482">
        <f>'INB Plot'!$C$28 + (ROW() - 52)*'INB Plot'!$C$29</f>
        <v>4425</v>
      </c>
      <c r="B482">
        <f t="shared" si="54"/>
        <v>6.7346433475138998E-8</v>
      </c>
      <c r="C482">
        <f t="shared" si="55"/>
        <v>3.6150022593764123E-9</v>
      </c>
      <c r="D482" s="5">
        <f t="shared" si="56"/>
        <v>12015972.485619934</v>
      </c>
      <c r="E482" s="5">
        <f t="shared" si="57"/>
        <v>644989.87463316764</v>
      </c>
      <c r="F482" s="15">
        <f t="shared" si="58"/>
        <v>40.729644194547838</v>
      </c>
      <c r="G482">
        <f t="shared" si="59"/>
        <v>204.76830897987963</v>
      </c>
      <c r="H482">
        <f t="shared" si="60"/>
        <v>-225.10254029039299</v>
      </c>
      <c r="I482" s="15">
        <f t="shared" si="61"/>
        <v>20.395412884034471</v>
      </c>
      <c r="J482" s="5">
        <f xml:space="preserve"> 'INB Plot'!$C$16*($H$2 - I482)</f>
        <v>33742415.783985592</v>
      </c>
      <c r="K482" s="5">
        <f xml:space="preserve"> 'INB Plot'!$C$17 + A482*'INB Plot'!$C$18</f>
        <v>13675000</v>
      </c>
      <c r="L482" s="5">
        <f t="shared" si="62"/>
        <v>20067415.783985592</v>
      </c>
    </row>
    <row r="483" spans="1:12" x14ac:dyDescent="0.3">
      <c r="A483">
        <f>'INB Plot'!$C$28 + (ROW() - 52)*'INB Plot'!$C$29</f>
        <v>4435</v>
      </c>
      <c r="B483">
        <f t="shared" si="54"/>
        <v>6.7338313038713245E-8</v>
      </c>
      <c r="C483">
        <f t="shared" si="55"/>
        <v>3.6068530207394048E-9</v>
      </c>
      <c r="D483" s="5">
        <f t="shared" si="56"/>
        <v>12014523.634721259</v>
      </c>
      <c r="E483" s="5">
        <f t="shared" si="57"/>
        <v>643535.88483462576</v>
      </c>
      <c r="F483" s="15">
        <f t="shared" si="58"/>
        <v>40.64272862604362</v>
      </c>
      <c r="G483">
        <f t="shared" si="59"/>
        <v>204.85491846219361</v>
      </c>
      <c r="H483">
        <f t="shared" si="60"/>
        <v>-225.14563454109935</v>
      </c>
      <c r="I483" s="15">
        <f t="shared" si="61"/>
        <v>20.352012547137861</v>
      </c>
      <c r="J483" s="5">
        <f xml:space="preserve"> 'INB Plot'!$C$16*($H$2 - I483)</f>
        <v>33748925.834520079</v>
      </c>
      <c r="K483" s="5">
        <f xml:space="preserve"> 'INB Plot'!$C$17 + A483*'INB Plot'!$C$18</f>
        <v>13705000</v>
      </c>
      <c r="L483" s="5">
        <f t="shared" si="62"/>
        <v>20043925.834520079</v>
      </c>
    </row>
    <row r="484" spans="1:12" x14ac:dyDescent="0.3">
      <c r="A484">
        <f>'INB Plot'!$C$28 + (ROW() - 52)*'INB Plot'!$C$29</f>
        <v>4445</v>
      </c>
      <c r="B484">
        <f t="shared" si="54"/>
        <v>6.7330229139684235E-8</v>
      </c>
      <c r="C484">
        <f t="shared" si="55"/>
        <v>3.5987404408457039E-9</v>
      </c>
      <c r="D484" s="5">
        <f t="shared" si="56"/>
        <v>12013081.30283675</v>
      </c>
      <c r="E484" s="5">
        <f t="shared" si="57"/>
        <v>642088.43570094462</v>
      </c>
      <c r="F484" s="15">
        <f t="shared" si="58"/>
        <v>40.556183211960516</v>
      </c>
      <c r="G484">
        <f t="shared" si="59"/>
        <v>204.94115900102588</v>
      </c>
      <c r="H484">
        <f t="shared" si="60"/>
        <v>-225.18854575898581</v>
      </c>
      <c r="I484" s="15">
        <f t="shared" si="61"/>
        <v>20.308796454000571</v>
      </c>
      <c r="J484" s="5">
        <f xml:space="preserve"> 'INB Plot'!$C$16*($H$2 - I484)</f>
        <v>33755408.248490676</v>
      </c>
      <c r="K484" s="5">
        <f xml:space="preserve"> 'INB Plot'!$C$17 + A484*'INB Plot'!$C$18</f>
        <v>13735000</v>
      </c>
      <c r="L484" s="5">
        <f t="shared" si="62"/>
        <v>20020408.248490676</v>
      </c>
    </row>
    <row r="485" spans="1:12" x14ac:dyDescent="0.3">
      <c r="A485">
        <f>'INB Plot'!$C$28 + (ROW() - 52)*'INB Plot'!$C$29</f>
        <v>4455</v>
      </c>
      <c r="B485">
        <f t="shared" si="54"/>
        <v>6.7322181532008894E-8</v>
      </c>
      <c r="C485">
        <f t="shared" si="55"/>
        <v>3.5906642728904849E-9</v>
      </c>
      <c r="D485" s="5">
        <f t="shared" si="56"/>
        <v>12011645.446067326</v>
      </c>
      <c r="E485" s="5">
        <f t="shared" si="57"/>
        <v>640647.48319712747</v>
      </c>
      <c r="F485" s="15">
        <f t="shared" si="58"/>
        <v>40.47000559274592</v>
      </c>
      <c r="G485">
        <f t="shared" si="59"/>
        <v>205.02703294883213</v>
      </c>
      <c r="H485">
        <f t="shared" si="60"/>
        <v>-225.23127510722554</v>
      </c>
      <c r="I485" s="15">
        <f t="shared" si="61"/>
        <v>20.265763434352493</v>
      </c>
      <c r="J485" s="5">
        <f xml:space="preserve"> 'INB Plot'!$C$16*($H$2 - I485)</f>
        <v>33761863.201437891</v>
      </c>
      <c r="K485" s="5">
        <f xml:space="preserve"> 'INB Plot'!$C$17 + A485*'INB Plot'!$C$18</f>
        <v>13765000</v>
      </c>
      <c r="L485" s="5">
        <f t="shared" si="62"/>
        <v>19996863.201437891</v>
      </c>
    </row>
    <row r="486" spans="1:12" x14ac:dyDescent="0.3">
      <c r="A486">
        <f>'INB Plot'!$C$28 + (ROW() - 52)*'INB Plot'!$C$29</f>
        <v>4465</v>
      </c>
      <c r="B486">
        <f t="shared" si="54"/>
        <v>6.7314169971848328E-8</v>
      </c>
      <c r="C486">
        <f t="shared" si="55"/>
        <v>3.5826242722794446E-9</v>
      </c>
      <c r="D486" s="5">
        <f t="shared" si="56"/>
        <v>12010216.020907167</v>
      </c>
      <c r="E486" s="5">
        <f t="shared" si="57"/>
        <v>639212.98368257948</v>
      </c>
      <c r="F486" s="15">
        <f t="shared" si="58"/>
        <v>40.384193428859135</v>
      </c>
      <c r="G486">
        <f t="shared" si="59"/>
        <v>205.11254263811134</v>
      </c>
      <c r="H486">
        <f t="shared" si="60"/>
        <v>-225.27382373916072</v>
      </c>
      <c r="I486" s="15">
        <f t="shared" si="61"/>
        <v>20.222912327809752</v>
      </c>
      <c r="J486" s="5">
        <f xml:space="preserve"> 'INB Plot'!$C$16*($H$2 - I486)</f>
        <v>33768290.867419295</v>
      </c>
      <c r="K486" s="5">
        <f xml:space="preserve"> 'INB Plot'!$C$17 + A486*'INB Plot'!$C$18</f>
        <v>13795000</v>
      </c>
      <c r="L486" s="5">
        <f t="shared" si="62"/>
        <v>19973290.867419295</v>
      </c>
    </row>
    <row r="487" spans="1:12" x14ac:dyDescent="0.3">
      <c r="A487">
        <f>'INB Plot'!$C$28 + (ROW() - 52)*'INB Plot'!$C$29</f>
        <v>4475</v>
      </c>
      <c r="B487">
        <f t="shared" si="54"/>
        <v>6.730619421754323E-8</v>
      </c>
      <c r="C487">
        <f t="shared" si="55"/>
        <v>3.5746201966041108E-9</v>
      </c>
      <c r="D487" s="5">
        <f t="shared" si="56"/>
        <v>12008792.984239345</v>
      </c>
      <c r="E487" s="5">
        <f t="shared" si="57"/>
        <v>637784.8939067024</v>
      </c>
      <c r="F487" s="15">
        <f t="shared" si="58"/>
        <v>40.298744400559542</v>
      </c>
      <c r="G487">
        <f t="shared" si="59"/>
        <v>205.19769038161587</v>
      </c>
      <c r="H487">
        <f t="shared" si="60"/>
        <v>-225.31619279840635</v>
      </c>
      <c r="I487" s="15">
        <f t="shared" si="61"/>
        <v>20.180241983769065</v>
      </c>
      <c r="J487" s="5">
        <f xml:space="preserve"> 'INB Plot'!$C$16*($H$2 - I487)</f>
        <v>33774691.419025399</v>
      </c>
      <c r="K487" s="5">
        <f xml:space="preserve"> 'INB Plot'!$C$17 + A487*'INB Plot'!$C$18</f>
        <v>13825000</v>
      </c>
      <c r="L487" s="5">
        <f t="shared" si="62"/>
        <v>19949691.419025399</v>
      </c>
    </row>
    <row r="488" spans="1:12" x14ac:dyDescent="0.3">
      <c r="A488">
        <f>'INB Plot'!$C$28 + (ROW() - 52)*'INB Plot'!$C$29</f>
        <v>4485</v>
      </c>
      <c r="B488">
        <f t="shared" si="54"/>
        <v>6.7298254029589554E-8</v>
      </c>
      <c r="C488">
        <f t="shared" si="55"/>
        <v>3.5666518056174766E-9</v>
      </c>
      <c r="D488" s="5">
        <f t="shared" si="56"/>
        <v>12007376.29333147</v>
      </c>
      <c r="E488" s="5">
        <f t="shared" si="57"/>
        <v>636363.1710045475</v>
      </c>
      <c r="F488" s="15">
        <f t="shared" si="58"/>
        <v>40.213656207697653</v>
      </c>
      <c r="G488">
        <f t="shared" si="59"/>
        <v>205.28247847256046</v>
      </c>
      <c r="H488">
        <f t="shared" si="60"/>
        <v>-225.35838341895027</v>
      </c>
      <c r="I488" s="15">
        <f t="shared" si="61"/>
        <v>20.137751261307841</v>
      </c>
      <c r="J488" s="5">
        <f xml:space="preserve"> 'INB Plot'!$C$16*($H$2 - I488)</f>
        <v>33781065.027394585</v>
      </c>
      <c r="K488" s="5">
        <f xml:space="preserve"> 'INB Plot'!$C$17 + A488*'INB Plot'!$C$18</f>
        <v>13855000</v>
      </c>
      <c r="L488" s="5">
        <f t="shared" si="62"/>
        <v>19926065.027394585</v>
      </c>
    </row>
    <row r="489" spans="1:12" x14ac:dyDescent="0.3">
      <c r="A489">
        <f>'INB Plot'!$C$28 + (ROW() - 52)*'INB Plot'!$C$29</f>
        <v>4495</v>
      </c>
      <c r="B489">
        <f t="shared" si="54"/>
        <v>6.7290349170614536E-8</v>
      </c>
      <c r="C489">
        <f t="shared" si="55"/>
        <v>3.5587188612099644E-9</v>
      </c>
      <c r="D489" s="5">
        <f t="shared" si="56"/>
        <v>12005965.905831417</v>
      </c>
      <c r="E489" s="5">
        <f t="shared" si="57"/>
        <v>634947.77249252668</v>
      </c>
      <c r="F489" s="15">
        <f t="shared" si="58"/>
        <v>40.128926569508678</v>
      </c>
      <c r="G489">
        <f t="shared" si="59"/>
        <v>205.36690918482896</v>
      </c>
      <c r="H489">
        <f t="shared" si="60"/>
        <v>-225.40039672525859</v>
      </c>
      <c r="I489" s="15">
        <f t="shared" si="61"/>
        <v>20.095439029079046</v>
      </c>
      <c r="J489" s="5">
        <f xml:space="preserve"> 'INB Plot'!$C$16*($H$2 - I489)</f>
        <v>33787411.862228908</v>
      </c>
      <c r="K489" s="5">
        <f xml:space="preserve"> 'INB Plot'!$C$17 + A489*'INB Plot'!$C$18</f>
        <v>13885000</v>
      </c>
      <c r="L489" s="5">
        <f t="shared" si="62"/>
        <v>19902411.862228908</v>
      </c>
    </row>
    <row r="490" spans="1:12" x14ac:dyDescent="0.3">
      <c r="A490">
        <f>'INB Plot'!$C$28 + (ROW() - 52)*'INB Plot'!$C$29</f>
        <v>4505</v>
      </c>
      <c r="B490">
        <f t="shared" si="54"/>
        <v>6.7282479405353067E-8</v>
      </c>
      <c r="C490">
        <f t="shared" si="55"/>
        <v>3.5508211273857079E-9</v>
      </c>
      <c r="D490" s="5">
        <f t="shared" si="56"/>
        <v>12004561.779763108</v>
      </c>
      <c r="E490" s="5">
        <f t="shared" si="57"/>
        <v>633538.65626418113</v>
      </c>
      <c r="F490" s="15">
        <f t="shared" si="58"/>
        <v>40.044553224408823</v>
      </c>
      <c r="G490">
        <f t="shared" si="59"/>
        <v>205.45098477317606</v>
      </c>
      <c r="H490">
        <f t="shared" si="60"/>
        <v>-225.44223383237136</v>
      </c>
      <c r="I490" s="15">
        <f t="shared" si="61"/>
        <v>20.053304165213518</v>
      </c>
      <c r="J490" s="5">
        <f xml:space="preserve"> 'INB Plot'!$C$16*($H$2 - I490)</f>
        <v>33793732.091808736</v>
      </c>
      <c r="K490" s="5">
        <f xml:space="preserve"> 'INB Plot'!$C$17 + A490*'INB Plot'!$C$18</f>
        <v>13915000</v>
      </c>
      <c r="L490" s="5">
        <f t="shared" si="62"/>
        <v>19878732.091808736</v>
      </c>
    </row>
    <row r="491" spans="1:12" x14ac:dyDescent="0.3">
      <c r="A491">
        <f>'INB Plot'!$C$28 + (ROW() - 52)*'INB Plot'!$C$29</f>
        <v>4515</v>
      </c>
      <c r="B491">
        <f t="shared" si="54"/>
        <v>6.7274644500624296E-8</v>
      </c>
      <c r="C491">
        <f t="shared" si="55"/>
        <v>3.5429583702391498E-9</v>
      </c>
      <c r="D491" s="5">
        <f t="shared" si="56"/>
        <v>12003163.873522339</v>
      </c>
      <c r="E491" s="5">
        <f t="shared" si="57"/>
        <v>632135.7805860053</v>
      </c>
      <c r="F491" s="15">
        <f t="shared" si="58"/>
        <v>39.960533929794018</v>
      </c>
      <c r="G491">
        <f t="shared" si="59"/>
        <v>205.53470747342965</v>
      </c>
      <c r="H491">
        <f t="shared" si="60"/>
        <v>-225.48389584600244</v>
      </c>
      <c r="I491" s="15">
        <f t="shared" si="61"/>
        <v>20.011345557221233</v>
      </c>
      <c r="J491" s="5">
        <f xml:space="preserve"> 'INB Plot'!$C$16*($H$2 - I491)</f>
        <v>33800025.883007579</v>
      </c>
      <c r="K491" s="5">
        <f xml:space="preserve"> 'INB Plot'!$C$17 + A491*'INB Plot'!$C$18</f>
        <v>13945000</v>
      </c>
      <c r="L491" s="5">
        <f t="shared" si="62"/>
        <v>19855025.883007579</v>
      </c>
    </row>
    <row r="492" spans="1:12" x14ac:dyDescent="0.3">
      <c r="A492">
        <f>'INB Plot'!$C$28 + (ROW() - 52)*'INB Plot'!$C$29</f>
        <v>4525</v>
      </c>
      <c r="B492">
        <f t="shared" si="54"/>
        <v>6.7266844225308705E-8</v>
      </c>
      <c r="C492">
        <f t="shared" si="55"/>
        <v>3.5351303579319487E-9</v>
      </c>
      <c r="D492" s="5">
        <f t="shared" si="56"/>
        <v>12001772.145872694</v>
      </c>
      <c r="E492" s="5">
        <f t="shared" si="57"/>
        <v>630739.10409332742</v>
      </c>
      <c r="F492" s="15">
        <f t="shared" si="58"/>
        <v>39.876866461841239</v>
      </c>
      <c r="G492">
        <f t="shared" si="59"/>
        <v>205.61807950268724</v>
      </c>
      <c r="H492">
        <f t="shared" si="60"/>
        <v>-225.5253838626374</v>
      </c>
      <c r="I492" s="15">
        <f t="shared" si="61"/>
        <v>19.969562101891086</v>
      </c>
      <c r="J492" s="5">
        <f xml:space="preserve"> 'INB Plot'!$C$16*($H$2 - I492)</f>
        <v>33806293.401307099</v>
      </c>
      <c r="K492" s="5">
        <f xml:space="preserve"> 'INB Plot'!$C$17 + A492*'INB Plot'!$C$18</f>
        <v>13975000</v>
      </c>
      <c r="L492" s="5">
        <f t="shared" si="62"/>
        <v>19831293.401307099</v>
      </c>
    </row>
    <row r="493" spans="1:12" x14ac:dyDescent="0.3">
      <c r="A493">
        <f>'INB Plot'!$C$28 + (ROW() - 52)*'INB Plot'!$C$29</f>
        <v>4535</v>
      </c>
      <c r="B493">
        <f t="shared" si="54"/>
        <v>6.7259078350325269E-8</v>
      </c>
      <c r="C493">
        <f t="shared" si="55"/>
        <v>3.5273368606701942E-9</v>
      </c>
      <c r="D493" s="5">
        <f t="shared" si="56"/>
        <v>12000386.555941459</v>
      </c>
      <c r="E493" s="5">
        <f t="shared" si="57"/>
        <v>629348.58578624343</v>
      </c>
      <c r="F493" s="15">
        <f t="shared" si="58"/>
        <v>39.793548615312339</v>
      </c>
      <c r="G493">
        <f t="shared" si="59"/>
        <v>205.70110305951323</v>
      </c>
      <c r="H493">
        <f t="shared" si="60"/>
        <v>-225.56669896962939</v>
      </c>
      <c r="I493" s="15">
        <f t="shared" si="61"/>
        <v>19.927952705196191</v>
      </c>
      <c r="J493" s="5">
        <f xml:space="preserve"> 'INB Plot'!$C$16*($H$2 - I493)</f>
        <v>33812534.810811333</v>
      </c>
      <c r="K493" s="5">
        <f xml:space="preserve"> 'INB Plot'!$C$17 + A493*'INB Plot'!$C$18</f>
        <v>14005000</v>
      </c>
      <c r="L493" s="5">
        <f t="shared" si="62"/>
        <v>19807534.810811333</v>
      </c>
    </row>
    <row r="494" spans="1:12" x14ac:dyDescent="0.3">
      <c r="A494">
        <f>'INB Plot'!$C$28 + (ROW() - 52)*'INB Plot'!$C$29</f>
        <v>4545</v>
      </c>
      <c r="B494">
        <f t="shared" si="54"/>
        <v>6.7251346648609083E-8</v>
      </c>
      <c r="C494">
        <f t="shared" si="55"/>
        <v>3.5195776506819182E-9</v>
      </c>
      <c r="D494" s="5">
        <f t="shared" si="56"/>
        <v>11999007.063215641</v>
      </c>
      <c r="E494" s="5">
        <f t="shared" si="57"/>
        <v>627964.18502560491</v>
      </c>
      <c r="F494" s="15">
        <f t="shared" si="58"/>
        <v>39.710578203360299</v>
      </c>
      <c r="G494">
        <f t="shared" si="59"/>
        <v>205.78378032413138</v>
      </c>
      <c r="H494">
        <f t="shared" si="60"/>
        <v>-225.6078422452922</v>
      </c>
      <c r="I494" s="15">
        <f t="shared" si="61"/>
        <v>19.886516282199466</v>
      </c>
      <c r="J494" s="5">
        <f xml:space="preserve"> 'INB Plot'!$C$16*($H$2 - I494)</f>
        <v>33818750.274260841</v>
      </c>
      <c r="K494" s="5">
        <f xml:space="preserve"> 'INB Plot'!$C$17 + A494*'INB Plot'!$C$18</f>
        <v>14035000</v>
      </c>
      <c r="L494" s="5">
        <f t="shared" si="62"/>
        <v>19783750.274260841</v>
      </c>
    </row>
    <row r="495" spans="1:12" x14ac:dyDescent="0.3">
      <c r="A495">
        <f>'INB Plot'!$C$28 + (ROW() - 52)*'INB Plot'!$C$29</f>
        <v>4555</v>
      </c>
      <c r="B495">
        <f t="shared" si="54"/>
        <v>6.7243648895089239E-8</v>
      </c>
      <c r="C495">
        <f t="shared" si="55"/>
        <v>3.5118525021949076E-9</v>
      </c>
      <c r="D495" s="5">
        <f t="shared" si="56"/>
        <v>11997633.627538016</v>
      </c>
      <c r="E495" s="5">
        <f t="shared" si="57"/>
        <v>626585.86152906052</v>
      </c>
      <c r="F495" s="15">
        <f t="shared" si="58"/>
        <v>39.627953057337919</v>
      </c>
      <c r="G495">
        <f t="shared" si="59"/>
        <v>205.86611345861593</v>
      </c>
      <c r="H495">
        <f t="shared" si="60"/>
        <v>-225.64881475899779</v>
      </c>
      <c r="I495" s="15">
        <f t="shared" si="61"/>
        <v>19.84525175695606</v>
      </c>
      <c r="J495" s="5">
        <f xml:space="preserve"> 'INB Plot'!$C$16*($H$2 - I495)</f>
        <v>33824939.95304735</v>
      </c>
      <c r="K495" s="5">
        <f xml:space="preserve"> 'INB Plot'!$C$17 + A495*'INB Plot'!$C$18</f>
        <v>14065000</v>
      </c>
      <c r="L495" s="5">
        <f t="shared" si="62"/>
        <v>19759939.95304735</v>
      </c>
    </row>
    <row r="496" spans="1:12" x14ac:dyDescent="0.3">
      <c r="A496">
        <f>'INB Plot'!$C$28 + (ROW() - 52)*'INB Plot'!$C$29</f>
        <v>4565</v>
      </c>
      <c r="B496">
        <f t="shared" si="54"/>
        <v>6.7235984866666961E-8</v>
      </c>
      <c r="C496">
        <f t="shared" si="55"/>
        <v>3.5041611914148049E-9</v>
      </c>
      <c r="D496" s="5">
        <f t="shared" si="56"/>
        <v>11996266.209103229</v>
      </c>
      <c r="E496" s="5">
        <f t="shared" si="57"/>
        <v>625213.5753671485</v>
      </c>
      <c r="F496" s="15">
        <f t="shared" si="58"/>
        <v>39.545671026608844</v>
      </c>
      <c r="G496">
        <f t="shared" si="59"/>
        <v>205.9481046070797</v>
      </c>
      <c r="H496">
        <f t="shared" si="60"/>
        <v>-225.68961757126357</v>
      </c>
      <c r="I496" s="15">
        <f t="shared" si="61"/>
        <v>19.80415806242496</v>
      </c>
      <c r="J496" s="5">
        <f xml:space="preserve"> 'INB Plot'!$C$16*($H$2 - I496)</f>
        <v>33831104.007227018</v>
      </c>
      <c r="K496" s="5">
        <f xml:space="preserve"> 'INB Plot'!$C$17 + A496*'INB Plot'!$C$18</f>
        <v>14095000</v>
      </c>
      <c r="L496" s="5">
        <f t="shared" si="62"/>
        <v>19736104.007227018</v>
      </c>
    </row>
    <row r="497" spans="1:12" x14ac:dyDescent="0.3">
      <c r="A497">
        <f>'INB Plot'!$C$28 + (ROW() - 52)*'INB Plot'!$C$29</f>
        <v>4575</v>
      </c>
      <c r="B497">
        <f t="shared" si="54"/>
        <v>6.722835434219407E-8</v>
      </c>
      <c r="C497">
        <f t="shared" si="55"/>
        <v>3.4965034965034963E-9</v>
      </c>
      <c r="D497" s="5">
        <f t="shared" si="56"/>
        <v>11994904.768453948</v>
      </c>
      <c r="E497" s="5">
        <f t="shared" si="57"/>
        <v>623847.28695944056</v>
      </c>
      <c r="F497" s="15">
        <f t="shared" si="58"/>
        <v>39.463729978361009</v>
      </c>
      <c r="G497">
        <f t="shared" si="59"/>
        <v>206.02975589586072</v>
      </c>
      <c r="H497">
        <f t="shared" si="60"/>
        <v>-225.730251733849</v>
      </c>
      <c r="I497" s="15">
        <f t="shared" si="61"/>
        <v>19.763234140372731</v>
      </c>
      <c r="J497" s="5">
        <f xml:space="preserve"> 'INB Plot'!$C$16*($H$2 - I497)</f>
        <v>33837242.595534854</v>
      </c>
      <c r="K497" s="5">
        <f xml:space="preserve"> 'INB Plot'!$C$17 + A497*'INB Plot'!$C$18</f>
        <v>14125000</v>
      </c>
      <c r="L497" s="5">
        <f t="shared" si="62"/>
        <v>19712242.595534854</v>
      </c>
    </row>
    <row r="498" spans="1:12" x14ac:dyDescent="0.3">
      <c r="A498">
        <f>'INB Plot'!$C$28 + (ROW() - 52)*'INB Plot'!$C$29</f>
        <v>4585</v>
      </c>
      <c r="B498">
        <f t="shared" si="54"/>
        <v>6.7220757102451701E-8</v>
      </c>
      <c r="C498">
        <f t="shared" si="55"/>
        <v>3.4888791975577846E-9</v>
      </c>
      <c r="D498" s="5">
        <f t="shared" si="56"/>
        <v>11993549.266477074</v>
      </c>
      <c r="E498" s="5">
        <f t="shared" si="57"/>
        <v>622486.95707073703</v>
      </c>
      <c r="F498" s="15">
        <f t="shared" si="58"/>
        <v>39.382127797422399</v>
      </c>
      <c r="G498">
        <f t="shared" si="59"/>
        <v>206.11106943370578</v>
      </c>
      <c r="H498">
        <f t="shared" si="60"/>
        <v>-225.7707182898418</v>
      </c>
      <c r="I498" s="15">
        <f t="shared" si="61"/>
        <v>19.722478941286397</v>
      </c>
      <c r="J498" s="5">
        <f xml:space="preserve"> 'INB Plot'!$C$16*($H$2 - I498)</f>
        <v>33843355.875397801</v>
      </c>
      <c r="K498" s="5">
        <f xml:space="preserve"> 'INB Plot'!$C$17 + A498*'INB Plot'!$C$18</f>
        <v>14155000</v>
      </c>
      <c r="L498" s="5">
        <f t="shared" si="62"/>
        <v>19688355.875397801</v>
      </c>
    </row>
    <row r="499" spans="1:12" x14ac:dyDescent="0.3">
      <c r="A499">
        <f>'INB Plot'!$C$28 + (ROW() - 52)*'INB Plot'!$C$29</f>
        <v>4595</v>
      </c>
      <c r="B499">
        <f t="shared" si="54"/>
        <v>6.7213192930129317E-8</v>
      </c>
      <c r="C499">
        <f t="shared" si="55"/>
        <v>3.4812880765883376E-9</v>
      </c>
      <c r="D499" s="5">
        <f t="shared" si="56"/>
        <v>11992199.664399991</v>
      </c>
      <c r="E499" s="5">
        <f t="shared" si="57"/>
        <v>621132.54680731066</v>
      </c>
      <c r="F499" s="15">
        <f t="shared" si="58"/>
        <v>39.300862386078954</v>
      </c>
      <c r="G499">
        <f t="shared" si="59"/>
        <v>206.19204731195191</v>
      </c>
      <c r="H499">
        <f t="shared" si="60"/>
        <v>-225.81101827374982</v>
      </c>
      <c r="I499" s="15">
        <f t="shared" si="61"/>
        <v>19.681891424281048</v>
      </c>
      <c r="J499" s="5">
        <f xml:space="preserve"> 'INB Plot'!$C$16*($H$2 - I499)</f>
        <v>33849444.002948605</v>
      </c>
      <c r="K499" s="5">
        <f xml:space="preserve"> 'INB Plot'!$C$17 + A499*'INB Plot'!$C$18</f>
        <v>14185000</v>
      </c>
      <c r="L499" s="5">
        <f t="shared" si="62"/>
        <v>19664444.002948605</v>
      </c>
    </row>
    <row r="500" spans="1:12" x14ac:dyDescent="0.3">
      <c r="A500">
        <f>'INB Plot'!$C$28 + (ROW() - 52)*'INB Plot'!$C$29</f>
        <v>4605</v>
      </c>
      <c r="B500">
        <f t="shared" ref="B500:B517" si="63" xml:space="preserve"> ($B$9+A500)/(POWER($B$9,2)*($B$9 + 1)*A500)</f>
        <v>6.7205661609803994E-8</v>
      </c>
      <c r="C500">
        <f t="shared" ref="C500:C517" si="64" xml:space="preserve"> 1/(POWER($B$9,2)*(A500 + 1))</f>
        <v>3.4737299174989146E-9</v>
      </c>
      <c r="D500" s="5">
        <f t="shared" ref="D500:D517" si="65">B500*$E$8</f>
        <v>11990855.923786869</v>
      </c>
      <c r="E500" s="5">
        <f t="shared" ref="E500:E517" si="66">C500*$E$8</f>
        <v>619784.01761320024</v>
      </c>
      <c r="F500" s="15">
        <f t="shared" ref="F500:F517" si="67" xml:space="preserve"> E500*SQRT($G$2/(2*PI()))*EXP(-POWER($F$2,2)/(2*$G$2))/D500</f>
        <v>39.219931663894947</v>
      </c>
      <c r="G500">
        <f t="shared" ref="G500:G517" si="68" xml:space="preserve"> -$F$2*NORMDIST(-$F$2/SQRT($G$2),0,1,1) + POWER($G$2,3/2)*EXP( -POWER($F$2,2)/(2*$G$2) ) / (D500*SQRT(2*PI()))</f>
        <v>206.27269160470576</v>
      </c>
      <c r="H500">
        <f t="shared" ref="H500:H517" si="69" xml:space="preserve"> $F$2*NORMDIST(-$F$2*SQRT(D500)/$G$2,0,1,1) - $G$2*EXP(-POWER($F$2,2)*D500/(2*POWER($G$2,2)))/(SQRT(2*PI()*D500))</f>
        <v>-225.85115271158708</v>
      </c>
      <c r="I500" s="15">
        <f t="shared" si="61"/>
        <v>19.641470557013633</v>
      </c>
      <c r="J500" s="5">
        <f xml:space="preserve"> 'INB Plot'!$C$16*($H$2 - I500)</f>
        <v>33855507.133038715</v>
      </c>
      <c r="K500" s="5">
        <f xml:space="preserve"> 'INB Plot'!$C$17 + A500*'INB Plot'!$C$18</f>
        <v>14215000</v>
      </c>
      <c r="L500" s="5">
        <f t="shared" si="62"/>
        <v>19640507.133038715</v>
      </c>
    </row>
    <row r="501" spans="1:12" x14ac:dyDescent="0.3">
      <c r="A501">
        <f>'INB Plot'!$C$28 + (ROW() - 52)*'INB Plot'!$C$29</f>
        <v>4615</v>
      </c>
      <c r="B501">
        <f t="shared" si="63"/>
        <v>6.7198162927919957E-8</v>
      </c>
      <c r="C501">
        <f t="shared" si="64"/>
        <v>3.4662045060658578E-9</v>
      </c>
      <c r="D501" s="5">
        <f t="shared" si="65"/>
        <v>11989518.006535018</v>
      </c>
      <c r="E501" s="5">
        <f t="shared" si="66"/>
        <v>618441.33126655116</v>
      </c>
      <c r="F501" s="15">
        <f t="shared" si="67"/>
        <v>39.139333567535346</v>
      </c>
      <c r="G501">
        <f t="shared" si="68"/>
        <v>206.3530043690206</v>
      </c>
      <c r="H501">
        <f t="shared" si="69"/>
        <v>-225.89112262096171</v>
      </c>
      <c r="I501" s="15">
        <f t="shared" ref="I501:I517" si="70">F501+G501+H501</f>
        <v>19.601215315594231</v>
      </c>
      <c r="J501" s="5">
        <f xml:space="preserve"> 'INB Plot'!$C$16*($H$2 - I501)</f>
        <v>33861545.419251628</v>
      </c>
      <c r="K501" s="5">
        <f xml:space="preserve"> 'INB Plot'!$C$17 + A501*'INB Plot'!$C$18</f>
        <v>14245000</v>
      </c>
      <c r="L501" s="5">
        <f t="shared" ref="L501:L517" si="71" xml:space="preserve"> J501 - K501</f>
        <v>19616545.419251628</v>
      </c>
    </row>
    <row r="502" spans="1:12" x14ac:dyDescent="0.3">
      <c r="A502">
        <f>'INB Plot'!$C$28 + (ROW() - 52)*'INB Plot'!$C$29</f>
        <v>4625</v>
      </c>
      <c r="B502">
        <f t="shared" si="63"/>
        <v>6.7190696672768391E-8</v>
      </c>
      <c r="C502">
        <f t="shared" si="64"/>
        <v>3.4587116299178556E-9</v>
      </c>
      <c r="D502" s="5">
        <f t="shared" si="65"/>
        <v>11988185.874871284</v>
      </c>
      <c r="E502" s="5">
        <f t="shared" si="66"/>
        <v>617104.44987600518</v>
      </c>
      <c r="F502" s="15">
        <f t="shared" si="67"/>
        <v>39.059066050590559</v>
      </c>
      <c r="G502">
        <f t="shared" si="68"/>
        <v>206.43298764507176</v>
      </c>
      <c r="H502">
        <f t="shared" si="69"/>
        <v>-225.93092901116239</v>
      </c>
      <c r="I502" s="15">
        <f t="shared" si="70"/>
        <v>19.56112468449993</v>
      </c>
      <c r="J502" s="5">
        <f xml:space="preserve"> 'INB Plot'!$C$16*($H$2 - I502)</f>
        <v>33867559.01391577</v>
      </c>
      <c r="K502" s="5">
        <f xml:space="preserve"> 'INB Plot'!$C$17 + A502*'INB Plot'!$C$18</f>
        <v>14275000</v>
      </c>
      <c r="L502" s="5">
        <f t="shared" si="71"/>
        <v>19592559.01391577</v>
      </c>
    </row>
    <row r="503" spans="1:12" x14ac:dyDescent="0.3">
      <c r="A503">
        <f>'INB Plot'!$C$28 + (ROW() - 52)*'INB Plot'!$C$29</f>
        <v>4635</v>
      </c>
      <c r="B503">
        <f t="shared" si="63"/>
        <v>6.7183262634467525E-8</v>
      </c>
      <c r="C503">
        <f t="shared" si="64"/>
        <v>3.4512510785159622E-9</v>
      </c>
      <c r="D503" s="5">
        <f t="shared" si="65"/>
        <v>11986859.491348492</v>
      </c>
      <c r="E503" s="5">
        <f t="shared" si="66"/>
        <v>615773.33587713551</v>
      </c>
      <c r="F503" s="15">
        <f t="shared" si="67"/>
        <v>38.979127083403228</v>
      </c>
      <c r="G503">
        <f t="shared" si="68"/>
        <v>206.51264345632842</v>
      </c>
      <c r="H503">
        <f t="shared" si="69"/>
        <v>-225.97057288324123</v>
      </c>
      <c r="I503" s="15">
        <f t="shared" si="70"/>
        <v>19.521197656490415</v>
      </c>
      <c r="J503" s="5">
        <f xml:space="preserve"> 'INB Plot'!$C$16*($H$2 - I503)</f>
        <v>33873548.068117201</v>
      </c>
      <c r="K503" s="5">
        <f xml:space="preserve"> 'INB Plot'!$C$17 + A503*'INB Plot'!$C$18</f>
        <v>14305000</v>
      </c>
      <c r="L503" s="5">
        <f t="shared" si="71"/>
        <v>19568548.068117201</v>
      </c>
    </row>
    <row r="504" spans="1:12" x14ac:dyDescent="0.3">
      <c r="A504">
        <f>'INB Plot'!$C$28 + (ROW() - 52)*'INB Plot'!$C$29</f>
        <v>4645</v>
      </c>
      <c r="B504">
        <f t="shared" si="63"/>
        <v>6.7175860604942977E-8</v>
      </c>
      <c r="C504">
        <f t="shared" si="64"/>
        <v>3.4438226431338788E-9</v>
      </c>
      <c r="D504" s="5">
        <f t="shared" si="65"/>
        <v>11985538.818841944</v>
      </c>
      <c r="E504" s="5">
        <f t="shared" si="66"/>
        <v>614447.95202892809</v>
      </c>
      <c r="F504" s="15">
        <f t="shared" si="67"/>
        <v>38.899514652897103</v>
      </c>
      <c r="G504">
        <f t="shared" si="68"/>
        <v>206.591973809725</v>
      </c>
      <c r="H504">
        <f t="shared" si="69"/>
        <v>-226.01005523010002</v>
      </c>
      <c r="I504" s="15">
        <f t="shared" si="70"/>
        <v>19.481433232522079</v>
      </c>
      <c r="J504" s="5">
        <f xml:space="preserve"> 'INB Plot'!$C$16*($H$2 - I504)</f>
        <v>33879512.731712453</v>
      </c>
      <c r="K504" s="5">
        <f xml:space="preserve"> 'INB Plot'!$C$17 + A504*'INB Plot'!$C$18</f>
        <v>14335000</v>
      </c>
      <c r="L504" s="5">
        <f t="shared" si="71"/>
        <v>19544512.731712453</v>
      </c>
    </row>
    <row r="505" spans="1:12" x14ac:dyDescent="0.3">
      <c r="A505">
        <f>'INB Plot'!$C$28 + (ROW() - 52)*'INB Plot'!$C$29</f>
        <v>4655</v>
      </c>
      <c r="B505">
        <f t="shared" si="63"/>
        <v>6.7168490377908342E-8</v>
      </c>
      <c r="C505">
        <f t="shared" si="64"/>
        <v>3.436426116838488E-9</v>
      </c>
      <c r="D505" s="5">
        <f t="shared" si="65"/>
        <v>11984223.820545951</v>
      </c>
      <c r="E505" s="5">
        <f t="shared" si="66"/>
        <v>613128.26141030923</v>
      </c>
      <c r="F505" s="15">
        <f t="shared" si="67"/>
        <v>38.820226762408105</v>
      </c>
      <c r="G505">
        <f t="shared" si="68"/>
        <v>206.67098069582937</v>
      </c>
      <c r="H505">
        <f t="shared" si="69"/>
        <v>-226.04937703657066</v>
      </c>
      <c r="I505" s="15">
        <f t="shared" si="70"/>
        <v>19.441830421666822</v>
      </c>
      <c r="J505" s="5">
        <f xml:space="preserve"> 'INB Plot'!$C$16*($H$2 - I505)</f>
        <v>33885453.153340735</v>
      </c>
      <c r="K505" s="5">
        <f xml:space="preserve"> 'INB Plot'!$C$17 + A505*'INB Plot'!$C$18</f>
        <v>14365000</v>
      </c>
      <c r="L505" s="5">
        <f t="shared" si="71"/>
        <v>19520453.153340735</v>
      </c>
    </row>
    <row r="506" spans="1:12" x14ac:dyDescent="0.3">
      <c r="A506">
        <f>'INB Plot'!$C$28 + (ROW() - 52)*'INB Plot'!$C$29</f>
        <v>4665</v>
      </c>
      <c r="B506">
        <f t="shared" si="63"/>
        <v>6.7161151748845993E-8</v>
      </c>
      <c r="C506">
        <f t="shared" si="64"/>
        <v>3.4290612944706386E-9</v>
      </c>
      <c r="D506" s="5">
        <f t="shared" si="65"/>
        <v>11982914.459970415</v>
      </c>
      <c r="E506" s="5">
        <f t="shared" si="66"/>
        <v>611814.22741671663</v>
      </c>
      <c r="F506" s="15">
        <f t="shared" si="67"/>
        <v>38.74126143151743</v>
      </c>
      <c r="G506">
        <f t="shared" si="68"/>
        <v>206.74966608900957</v>
      </c>
      <c r="H506">
        <f t="shared" si="69"/>
        <v>-226.08853927949912</v>
      </c>
      <c r="I506" s="15">
        <f t="shared" si="70"/>
        <v>19.402388241027893</v>
      </c>
      <c r="J506" s="5">
        <f xml:space="preserve"> 'INB Plot'!$C$16*($H$2 - I506)</f>
        <v>33891369.480436578</v>
      </c>
      <c r="K506" s="5">
        <f xml:space="preserve"> 'INB Plot'!$C$17 + A506*'INB Plot'!$C$18</f>
        <v>14395000</v>
      </c>
      <c r="L506" s="5">
        <f t="shared" si="71"/>
        <v>19496369.480436578</v>
      </c>
    </row>
    <row r="507" spans="1:12" x14ac:dyDescent="0.3">
      <c r="A507">
        <f>'INB Plot'!$C$28 + (ROW() - 52)*'INB Plot'!$C$29</f>
        <v>4675</v>
      </c>
      <c r="B507">
        <f t="shared" si="63"/>
        <v>6.7153844514988181E-8</v>
      </c>
      <c r="C507">
        <f t="shared" si="64"/>
        <v>3.4217279726261762E-9</v>
      </c>
      <c r="D507" s="5">
        <f t="shared" si="65"/>
        <v>11981610.700937444</v>
      </c>
      <c r="E507" s="5">
        <f t="shared" si="66"/>
        <v>610505.81375671516</v>
      </c>
      <c r="F507" s="15">
        <f t="shared" si="67"/>
        <v>38.662616695886683</v>
      </c>
      <c r="G507">
        <f t="shared" si="68"/>
        <v>206.82803194759833</v>
      </c>
      <c r="H507">
        <f t="shared" si="69"/>
        <v>-226.12754292782449</v>
      </c>
      <c r="I507" s="15">
        <f t="shared" si="70"/>
        <v>19.363105715660538</v>
      </c>
      <c r="J507" s="5">
        <f xml:space="preserve"> 'INB Plot'!$C$16*($H$2 - I507)</f>
        <v>33897261.859241679</v>
      </c>
      <c r="K507" s="5">
        <f xml:space="preserve"> 'INB Plot'!$C$17 + A507*'INB Plot'!$C$18</f>
        <v>14425000</v>
      </c>
      <c r="L507" s="5">
        <f t="shared" si="71"/>
        <v>19472261.859241679</v>
      </c>
    </row>
    <row r="508" spans="1:12" x14ac:dyDescent="0.3">
      <c r="A508">
        <f>'INB Plot'!$C$28 + (ROW() - 52)*'INB Plot'!$C$29</f>
        <v>4685</v>
      </c>
      <c r="B508">
        <f t="shared" si="63"/>
        <v>6.7146568475298384E-8</v>
      </c>
      <c r="C508">
        <f t="shared" si="64"/>
        <v>3.4144259496372173E-9</v>
      </c>
      <c r="D508" s="5">
        <f t="shared" si="65"/>
        <v>11980312.507578041</v>
      </c>
      <c r="E508" s="5">
        <f t="shared" si="66"/>
        <v>609202.98444865562</v>
      </c>
      <c r="F508" s="15">
        <f t="shared" si="67"/>
        <v>38.584290607094914</v>
      </c>
      <c r="G508">
        <f t="shared" si="68"/>
        <v>206.9060802140549</v>
      </c>
      <c r="H508">
        <f t="shared" si="69"/>
        <v>-226.1663889426593</v>
      </c>
      <c r="I508" s="15">
        <f t="shared" si="70"/>
        <v>19.323981878490514</v>
      </c>
      <c r="J508" s="5">
        <f xml:space="preserve"> 'INB Plot'!$C$16*($H$2 - I508)</f>
        <v>33903130.434817187</v>
      </c>
      <c r="K508" s="5">
        <f xml:space="preserve"> 'INB Plot'!$C$17 + A508*'INB Plot'!$C$18</f>
        <v>14455000</v>
      </c>
      <c r="L508" s="5">
        <f t="shared" si="71"/>
        <v>19448130.434817187</v>
      </c>
    </row>
    <row r="509" spans="1:12" x14ac:dyDescent="0.3">
      <c r="A509">
        <f>'INB Plot'!$C$28 + (ROW() - 52)*'INB Plot'!$C$29</f>
        <v>4695</v>
      </c>
      <c r="B509">
        <f t="shared" si="63"/>
        <v>6.7139323430452837E-8</v>
      </c>
      <c r="C509">
        <f t="shared" si="64"/>
        <v>3.4071550255536627E-9</v>
      </c>
      <c r="D509" s="5">
        <f t="shared" si="65"/>
        <v>11979019.844328795</v>
      </c>
      <c r="E509" s="5">
        <f t="shared" si="66"/>
        <v>607905.70381737652</v>
      </c>
      <c r="F509" s="15">
        <f t="shared" si="67"/>
        <v>38.506281232477797</v>
      </c>
      <c r="G509">
        <f t="shared" si="68"/>
        <v>206.98381281512661</v>
      </c>
      <c r="H509">
        <f t="shared" si="69"/>
        <v>-226.20507827736901</v>
      </c>
      <c r="I509" s="15">
        <f t="shared" si="70"/>
        <v>19.28501577023539</v>
      </c>
      <c r="J509" s="5">
        <f xml:space="preserve"> 'INB Plot'!$C$16*($H$2 - I509)</f>
        <v>33908975.351055451</v>
      </c>
      <c r="K509" s="5">
        <f xml:space="preserve"> 'INB Plot'!$C$17 + A509*'INB Plot'!$C$18</f>
        <v>14485000</v>
      </c>
      <c r="L509" s="5">
        <f t="shared" si="71"/>
        <v>19423975.351055451</v>
      </c>
    </row>
    <row r="510" spans="1:12" x14ac:dyDescent="0.3">
      <c r="A510">
        <f>'INB Plot'!$C$28 + (ROW() - 52)*'INB Plot'!$C$29</f>
        <v>4705</v>
      </c>
      <c r="B510">
        <f t="shared" si="63"/>
        <v>6.7132109182822381E-8</v>
      </c>
      <c r="C510">
        <f t="shared" si="64"/>
        <v>3.3999150021249468E-9</v>
      </c>
      <c r="D510" s="5">
        <f t="shared" si="65"/>
        <v>11977732.675928645</v>
      </c>
      <c r="E510" s="5">
        <f t="shared" si="66"/>
        <v>606613.93649094773</v>
      </c>
      <c r="F510" s="15">
        <f t="shared" si="67"/>
        <v>38.428586654968647</v>
      </c>
      <c r="G510">
        <f t="shared" si="68"/>
        <v>207.06123166200598</v>
      </c>
      <c r="H510">
        <f t="shared" si="69"/>
        <v>-226.24361187764868</v>
      </c>
      <c r="I510" s="15">
        <f t="shared" si="70"/>
        <v>19.24620643932596</v>
      </c>
      <c r="J510" s="5">
        <f xml:space="preserve"> 'INB Plot'!$C$16*($H$2 - I510)</f>
        <v>33914796.750691868</v>
      </c>
      <c r="K510" s="5">
        <f xml:space="preserve"> 'INB Plot'!$C$17 + A510*'INB Plot'!$C$18</f>
        <v>14515000</v>
      </c>
      <c r="L510" s="5">
        <f t="shared" si="71"/>
        <v>19399796.750691868</v>
      </c>
    </row>
    <row r="511" spans="1:12" x14ac:dyDescent="0.3">
      <c r="A511">
        <f>'INB Plot'!$C$28 + (ROW() - 52)*'INB Plot'!$C$29</f>
        <v>4715</v>
      </c>
      <c r="B511">
        <f t="shared" si="63"/>
        <v>6.71249255364544E-8</v>
      </c>
      <c r="C511">
        <f t="shared" si="64"/>
        <v>3.3927056827820187E-9</v>
      </c>
      <c r="D511" s="5">
        <f t="shared" si="65"/>
        <v>11976450.967415662</v>
      </c>
      <c r="E511" s="5">
        <f t="shared" si="66"/>
        <v>605327.64739745553</v>
      </c>
      <c r="F511" s="15">
        <f t="shared" si="67"/>
        <v>38.351204972941431</v>
      </c>
      <c r="G511">
        <f t="shared" si="68"/>
        <v>207.13833865048923</v>
      </c>
      <c r="H511">
        <f t="shared" si="69"/>
        <v>-226.28199068160126</v>
      </c>
      <c r="I511" s="15">
        <f t="shared" si="70"/>
        <v>19.20755294182942</v>
      </c>
      <c r="J511" s="5">
        <f xml:space="preserve"> 'INB Plot'!$C$16*($H$2 - I511)</f>
        <v>33920594.77531635</v>
      </c>
      <c r="K511" s="5">
        <f xml:space="preserve"> 'INB Plot'!$C$17 + A511*'INB Plot'!$C$18</f>
        <v>14545000</v>
      </c>
      <c r="L511" s="5">
        <f t="shared" si="71"/>
        <v>19375594.77531635</v>
      </c>
    </row>
    <row r="512" spans="1:12" x14ac:dyDescent="0.3">
      <c r="A512">
        <f>'INB Plot'!$C$28 + (ROW() - 52)*'INB Plot'!$C$29</f>
        <v>4725</v>
      </c>
      <c r="B512">
        <f t="shared" si="63"/>
        <v>6.7117772297055169E-8</v>
      </c>
      <c r="C512">
        <f t="shared" si="64"/>
        <v>3.3855268726195515E-9</v>
      </c>
      <c r="D512" s="5">
        <f t="shared" si="65"/>
        <v>11975174.684123898</v>
      </c>
      <c r="E512" s="5">
        <f t="shared" si="66"/>
        <v>604046.80176182825</v>
      </c>
      <c r="F512" s="15">
        <f t="shared" si="67"/>
        <v>38.274134300055536</v>
      </c>
      <c r="G512">
        <f t="shared" si="68"/>
        <v>207.21513566112935</v>
      </c>
      <c r="H512">
        <f t="shared" si="69"/>
        <v>-226.32021561981293</v>
      </c>
      <c r="I512" s="15">
        <f t="shared" si="70"/>
        <v>19.169054341371975</v>
      </c>
      <c r="J512" s="5">
        <f xml:space="preserve"> 'INB Plot'!$C$16*($H$2 - I512)</f>
        <v>33926369.565384962</v>
      </c>
      <c r="K512" s="5">
        <f xml:space="preserve"> 'INB Plot'!$C$17 + A512*'INB Plot'!$C$18</f>
        <v>14575000</v>
      </c>
      <c r="L512" s="5">
        <f t="shared" si="71"/>
        <v>19351369.565384962</v>
      </c>
    </row>
    <row r="513" spans="1:12" x14ac:dyDescent="0.3">
      <c r="A513">
        <f>'INB Plot'!$C$28 + (ROW() - 52)*'INB Plot'!$C$29</f>
        <v>4735</v>
      </c>
      <c r="B513">
        <f t="shared" si="63"/>
        <v>6.7110649271972295E-8</v>
      </c>
      <c r="C513">
        <f t="shared" si="64"/>
        <v>3.3783783783783785E-9</v>
      </c>
      <c r="D513" s="5">
        <f t="shared" si="65"/>
        <v>11973903.79168025</v>
      </c>
      <c r="E513" s="5">
        <f t="shared" si="66"/>
        <v>602771.36510270275</v>
      </c>
      <c r="F513" s="15">
        <f t="shared" si="67"/>
        <v>38.197372765102585</v>
      </c>
      <c r="G513">
        <f t="shared" si="68"/>
        <v>207.2916245593899</v>
      </c>
      <c r="H513">
        <f t="shared" si="69"/>
        <v>-226.3582876154278</v>
      </c>
      <c r="I513" s="15">
        <f t="shared" si="70"/>
        <v>19.130709709064689</v>
      </c>
      <c r="J513" s="5">
        <f xml:space="preserve"> 'INB Plot'!$C$16*($H$2 - I513)</f>
        <v>33932121.260231055</v>
      </c>
      <c r="K513" s="5">
        <f xml:space="preserve"> 'INB Plot'!$C$17 + A513*'INB Plot'!$C$18</f>
        <v>14605000</v>
      </c>
      <c r="L513" s="5">
        <f t="shared" si="71"/>
        <v>19327121.260231055</v>
      </c>
    </row>
    <row r="514" spans="1:12" x14ac:dyDescent="0.3">
      <c r="A514">
        <f>'INB Plot'!$C$28 + (ROW() - 52)*'INB Plot'!$C$29</f>
        <v>4745</v>
      </c>
      <c r="B514">
        <f t="shared" si="63"/>
        <v>6.7103556270177458E-8</v>
      </c>
      <c r="C514">
        <f t="shared" si="64"/>
        <v>3.3712600084281501E-9</v>
      </c>
      <c r="D514" s="5">
        <f t="shared" si="65"/>
        <v>11972638.256001383</v>
      </c>
      <c r="E514" s="5">
        <f t="shared" si="66"/>
        <v>601501.30322932999</v>
      </c>
      <c r="F514" s="15">
        <f t="shared" si="67"/>
        <v>38.120918511854953</v>
      </c>
      <c r="G514">
        <f t="shared" si="68"/>
        <v>207.36780719579542</v>
      </c>
      <c r="H514">
        <f t="shared" si="69"/>
        <v>-226.39620758422171</v>
      </c>
      <c r="I514" s="15">
        <f t="shared" si="70"/>
        <v>19.092518123428647</v>
      </c>
      <c r="J514" s="5">
        <f xml:space="preserve"> 'INB Plot'!$C$16*($H$2 - I514)</f>
        <v>33937849.998076461</v>
      </c>
      <c r="K514" s="5">
        <f xml:space="preserve"> 'INB Plot'!$C$17 + A514*'INB Plot'!$C$18</f>
        <v>14635000</v>
      </c>
      <c r="L514" s="5">
        <f t="shared" si="71"/>
        <v>19302849.998076461</v>
      </c>
    </row>
    <row r="515" spans="1:12" x14ac:dyDescent="0.3">
      <c r="A515">
        <f>'INB Plot'!$C$28 + (ROW() - 52)*'INB Plot'!$C$29</f>
        <v>4755</v>
      </c>
      <c r="B515">
        <f t="shared" si="63"/>
        <v>6.709649310224926E-8</v>
      </c>
      <c r="C515">
        <f t="shared" si="64"/>
        <v>3.3641715727502102E-9</v>
      </c>
      <c r="D515" s="5">
        <f t="shared" si="65"/>
        <v>11971378.043290671</v>
      </c>
      <c r="E515" s="5">
        <f t="shared" si="66"/>
        <v>600236.5822385198</v>
      </c>
      <c r="F515" s="15">
        <f t="shared" si="67"/>
        <v>38.044769698916184</v>
      </c>
      <c r="G515">
        <f t="shared" si="68"/>
        <v>207.44368540608127</v>
      </c>
      <c r="H515">
        <f t="shared" si="69"/>
        <v>-226.43397643467915</v>
      </c>
      <c r="I515" s="15">
        <f t="shared" si="70"/>
        <v>19.054478670318304</v>
      </c>
      <c r="J515" s="5">
        <f xml:space="preserve"> 'INB Plot'!$C$16*($H$2 - I515)</f>
        <v>33943555.916043013</v>
      </c>
      <c r="K515" s="5">
        <f xml:space="preserve"> 'INB Plot'!$C$17 + A515*'INB Plot'!$C$18</f>
        <v>14665000</v>
      </c>
      <c r="L515" s="5">
        <f t="shared" si="71"/>
        <v>19278555.916043013</v>
      </c>
    </row>
    <row r="516" spans="1:12" x14ac:dyDescent="0.3">
      <c r="A516">
        <f>'INB Plot'!$C$28 + (ROW() - 52)*'INB Plot'!$C$29</f>
        <v>4765</v>
      </c>
      <c r="B516">
        <f t="shared" si="63"/>
        <v>6.7089459580356439E-8</v>
      </c>
      <c r="C516">
        <f t="shared" si="64"/>
        <v>3.3571128829206881E-9</v>
      </c>
      <c r="D516" s="5">
        <f t="shared" si="65"/>
        <v>11970123.120035198</v>
      </c>
      <c r="E516" s="5">
        <f t="shared" si="66"/>
        <v>598977.16851162398</v>
      </c>
      <c r="F516" s="15">
        <f t="shared" si="67"/>
        <v>37.968924499573134</v>
      </c>
      <c r="G516">
        <f t="shared" si="68"/>
        <v>207.5192610113412</v>
      </c>
      <c r="H516">
        <f t="shared" si="69"/>
        <v>-226.47159506805963</v>
      </c>
      <c r="I516" s="15">
        <f t="shared" si="70"/>
        <v>19.016590442854692</v>
      </c>
      <c r="J516" s="5">
        <f xml:space="preserve"> 'INB Plot'!$C$16*($H$2 - I516)</f>
        <v>33949239.150162555</v>
      </c>
      <c r="K516" s="5">
        <f xml:space="preserve"> 'INB Plot'!$C$17 + A516*'INB Plot'!$C$18</f>
        <v>14695000</v>
      </c>
      <c r="L516" s="5">
        <f t="shared" si="71"/>
        <v>19254239.150162555</v>
      </c>
    </row>
    <row r="517" spans="1:12" x14ac:dyDescent="0.3">
      <c r="A517">
        <f>'INB Plot'!$C$28 + (ROW() - 52)*'INB Plot'!$C$29</f>
        <v>4775</v>
      </c>
      <c r="B517">
        <f t="shared" si="63"/>
        <v>6.7082455518241175E-8</v>
      </c>
      <c r="C517">
        <f t="shared" si="64"/>
        <v>3.3500837520938022E-9</v>
      </c>
      <c r="D517" s="5">
        <f t="shared" si="65"/>
        <v>11968873.453002783</v>
      </c>
      <c r="E517" s="5">
        <f t="shared" si="66"/>
        <v>597723.02871155774</v>
      </c>
      <c r="F517" s="15">
        <f t="shared" si="67"/>
        <v>37.89338110164995</v>
      </c>
      <c r="G517">
        <f t="shared" si="68"/>
        <v>207.59453581817229</v>
      </c>
      <c r="H517">
        <f t="shared" si="69"/>
        <v>-226.50906437847453</v>
      </c>
      <c r="I517" s="15">
        <f t="shared" si="70"/>
        <v>18.978852541347692</v>
      </c>
      <c r="J517" s="5">
        <f xml:space="preserve"> 'INB Plot'!$C$16*($H$2 - I517)</f>
        <v>33954899.835388608</v>
      </c>
      <c r="K517" s="5">
        <f xml:space="preserve"> 'INB Plot'!$C$17 + A517*'INB Plot'!$C$18</f>
        <v>14725000</v>
      </c>
      <c r="L517" s="5">
        <f t="shared" si="71"/>
        <v>19229899.835388608</v>
      </c>
    </row>
    <row r="518" spans="1:12" x14ac:dyDescent="0.3">
      <c r="L518" s="5">
        <f>MAX(L52:L517)</f>
        <v>24077621.311727244</v>
      </c>
    </row>
    <row r="519" spans="1:12" x14ac:dyDescent="0.3">
      <c r="L519" s="5">
        <f>(MATCH(L518,L52:L518,0)+1)</f>
        <v>181</v>
      </c>
    </row>
  </sheetData>
  <mergeCells count="5">
    <mergeCell ref="B36:C36"/>
    <mergeCell ref="B38:C38"/>
    <mergeCell ref="M6:N6"/>
    <mergeCell ref="D5:E5"/>
    <mergeCell ref="D6:E6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INB Plot</vt:lpstr>
      <vt:lpstr>VOI Plots</vt:lpstr>
    </vt:vector>
  </TitlesOfParts>
  <Company>HSC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Willan</dc:creator>
  <cp:lastModifiedBy>Andrew Willan</cp:lastModifiedBy>
  <dcterms:created xsi:type="dcterms:W3CDTF">2012-10-20T12:34:26Z</dcterms:created>
  <dcterms:modified xsi:type="dcterms:W3CDTF">2013-12-04T14:43:13Z</dcterms:modified>
</cp:coreProperties>
</file>